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codeName="ThisWorkbook" defaultThemeVersion="124226"/>
  <bookViews>
    <workbookView xWindow="0" yWindow="0" windowWidth="28260" windowHeight="10620" activeTab="3"/>
  </bookViews>
  <sheets>
    <sheet name="RegistrationInformation" sheetId="1" r:id="rId1"/>
    <sheet name="Cost" sheetId="3" state="hidden" r:id="rId2"/>
    <sheet name="NOC" sheetId="4" state="hidden" r:id="rId3"/>
    <sheet name="Participants" sheetId="5" r:id="rId4"/>
  </sheets>
  <definedNames>
    <definedName name="Nights_total">RegistrationInformation!$B$7</definedName>
    <definedName name="NOCname">RegistrationInformation!$C$16</definedName>
  </definedNames>
  <calcPr calcId="125725"/>
</workbook>
</file>

<file path=xl/calcChain.xml><?xml version="1.0" encoding="utf-8"?>
<calcChain xmlns="http://schemas.openxmlformats.org/spreadsheetml/2006/main">
  <c r="R4" i="5"/>
  <c r="R5"/>
  <c r="R6"/>
  <c r="R7"/>
  <c r="R8"/>
  <c r="R9"/>
  <c r="R10"/>
  <c r="R11"/>
  <c r="R12"/>
  <c r="S12" s="1"/>
  <c r="R13"/>
  <c r="R14"/>
  <c r="S14" s="1"/>
  <c r="R15"/>
  <c r="R16"/>
  <c r="R17"/>
  <c r="R18"/>
  <c r="R19"/>
  <c r="R20"/>
  <c r="S20" s="1"/>
  <c r="R21"/>
  <c r="S21" s="1"/>
  <c r="R22"/>
  <c r="R23"/>
  <c r="R24"/>
  <c r="R25"/>
  <c r="R26"/>
  <c r="R27"/>
  <c r="R28"/>
  <c r="S28" s="1"/>
  <c r="R29"/>
  <c r="R30"/>
  <c r="S30" s="1"/>
  <c r="R31"/>
  <c r="R32"/>
  <c r="R33"/>
  <c r="R34"/>
  <c r="R35"/>
  <c r="R36"/>
  <c r="S36" s="1"/>
  <c r="R3"/>
  <c r="R2"/>
  <c r="B27" i="1"/>
  <c r="B28"/>
  <c r="B29"/>
  <c r="B26"/>
  <c r="C42" i="5"/>
  <c r="C41"/>
  <c r="C40"/>
  <c r="O22"/>
  <c r="O23"/>
  <c r="P29"/>
  <c r="S24"/>
  <c r="P2"/>
  <c r="O3"/>
  <c r="O4"/>
  <c r="O5"/>
  <c r="O6"/>
  <c r="O7"/>
  <c r="O8"/>
  <c r="O9"/>
  <c r="O10"/>
  <c r="S10" s="1"/>
  <c r="O11"/>
  <c r="O12"/>
  <c r="O13"/>
  <c r="O14"/>
  <c r="O15"/>
  <c r="O16"/>
  <c r="O17"/>
  <c r="O18"/>
  <c r="S18" s="1"/>
  <c r="O19"/>
  <c r="S19" s="1"/>
  <c r="O20"/>
  <c r="O21"/>
  <c r="O24"/>
  <c r="O25"/>
  <c r="O26"/>
  <c r="O27"/>
  <c r="S27" s="1"/>
  <c r="O28"/>
  <c r="O29"/>
  <c r="O30"/>
  <c r="O31"/>
  <c r="S31" s="1"/>
  <c r="O32"/>
  <c r="O33"/>
  <c r="O34"/>
  <c r="O35"/>
  <c r="S35" s="1"/>
  <c r="O36"/>
  <c r="O2"/>
  <c r="Q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S33" s="1"/>
  <c r="Q34"/>
  <c r="S34" s="1"/>
  <c r="Q35"/>
  <c r="Q36"/>
  <c r="P3"/>
  <c r="P4"/>
  <c r="P5"/>
  <c r="P6"/>
  <c r="P7"/>
  <c r="S7" s="1"/>
  <c r="P8"/>
  <c r="P9"/>
  <c r="P10"/>
  <c r="P11"/>
  <c r="P12"/>
  <c r="P13"/>
  <c r="P14"/>
  <c r="P15"/>
  <c r="P16"/>
  <c r="S16" s="1"/>
  <c r="P17"/>
  <c r="P18"/>
  <c r="P19"/>
  <c r="P20"/>
  <c r="P21"/>
  <c r="P22"/>
  <c r="P23"/>
  <c r="P24"/>
  <c r="P25"/>
  <c r="P26"/>
  <c r="S26" s="1"/>
  <c r="P27"/>
  <c r="P28"/>
  <c r="P30"/>
  <c r="P31"/>
  <c r="P32"/>
  <c r="P33"/>
  <c r="P34"/>
  <c r="P35"/>
  <c r="P36"/>
  <c r="Q2"/>
  <c r="S15" l="1"/>
  <c r="S9"/>
  <c r="S25"/>
  <c r="S32"/>
  <c r="S17"/>
  <c r="S8"/>
  <c r="B22" i="1"/>
  <c r="P38" i="5"/>
  <c r="O38"/>
  <c r="Q38"/>
  <c r="R38"/>
  <c r="S22"/>
  <c r="S29"/>
  <c r="S23"/>
  <c r="S11"/>
  <c r="S13"/>
  <c r="S6"/>
  <c r="S2"/>
  <c r="S3"/>
  <c r="S4"/>
  <c r="S5"/>
  <c r="S38" l="1"/>
  <c r="D24" i="1" s="1"/>
  <c r="B7"/>
  <c r="B31" s="1"/>
  <c r="C16"/>
  <c r="I2" i="3" l="1"/>
  <c r="G2"/>
  <c r="H2"/>
  <c r="F2"/>
  <c r="B23" i="1" l="1"/>
  <c r="B24" s="1"/>
  <c r="C31" s="1"/>
  <c r="D37" l="1"/>
  <c r="D33"/>
  <c r="D35" s="1"/>
</calcChain>
</file>

<file path=xl/sharedStrings.xml><?xml version="1.0" encoding="utf-8"?>
<sst xmlns="http://schemas.openxmlformats.org/spreadsheetml/2006/main" count="535" uniqueCount="516">
  <si>
    <t>Team:</t>
  </si>
  <si>
    <t>Organization:</t>
  </si>
  <si>
    <t>City:</t>
  </si>
  <si>
    <t>Country:</t>
  </si>
  <si>
    <t>Telephone:</t>
  </si>
  <si>
    <t>Mobile phone:</t>
  </si>
  <si>
    <t>Gender</t>
  </si>
  <si>
    <t>Date of arrival:</t>
  </si>
  <si>
    <t>Date og depature:</t>
  </si>
  <si>
    <t>W14</t>
  </si>
  <si>
    <t>W16</t>
  </si>
  <si>
    <t>M14</t>
  </si>
  <si>
    <t>M16</t>
  </si>
  <si>
    <t>Competition fee</t>
  </si>
  <si>
    <t>Total registrated</t>
  </si>
  <si>
    <t>Time of arrival:</t>
  </si>
  <si>
    <t>Time of departure:</t>
  </si>
  <si>
    <t>Email:</t>
  </si>
  <si>
    <t>Visitor-Official</t>
  </si>
  <si>
    <t>Sprint</t>
  </si>
  <si>
    <t>2m</t>
  </si>
  <si>
    <t>80m</t>
  </si>
  <si>
    <t>Nights total:</t>
  </si>
  <si>
    <t>Area/city number:</t>
  </si>
  <si>
    <t>4 bed room</t>
  </si>
  <si>
    <t>2 bed room</t>
  </si>
  <si>
    <t>Euro</t>
  </si>
  <si>
    <t>Meals</t>
  </si>
  <si>
    <t>Cost night 4 bed NOK</t>
  </si>
  <si>
    <t>Cost night 4 bed €</t>
  </si>
  <si>
    <t>single room</t>
  </si>
  <si>
    <t>Cost night single bed €</t>
  </si>
  <si>
    <t>Cost night 2 bed €</t>
  </si>
  <si>
    <t>Visitor single comp</t>
  </si>
  <si>
    <t>Visitor comp</t>
  </si>
  <si>
    <t>Single comp</t>
  </si>
  <si>
    <t>Competition all</t>
  </si>
  <si>
    <t>Total:</t>
  </si>
  <si>
    <t>Competitors</t>
  </si>
  <si>
    <t>Country</t>
  </si>
  <si>
    <t>Street:</t>
  </si>
  <si>
    <t>Po Box:</t>
  </si>
  <si>
    <t>AFG</t>
  </si>
  <si>
    <t>KUW</t>
  </si>
  <si>
    <t>LAO</t>
  </si>
  <si>
    <t>ALB</t>
  </si>
  <si>
    <t>LAT</t>
  </si>
  <si>
    <t>ALG</t>
  </si>
  <si>
    <t>LBA</t>
  </si>
  <si>
    <t>AND</t>
  </si>
  <si>
    <t>LBR</t>
  </si>
  <si>
    <t>ANG</t>
  </si>
  <si>
    <t>LCA</t>
  </si>
  <si>
    <t>ANT</t>
  </si>
  <si>
    <t>LES</t>
  </si>
  <si>
    <t>LIB</t>
  </si>
  <si>
    <t>ARG</t>
  </si>
  <si>
    <t>LIE</t>
  </si>
  <si>
    <t>ARM</t>
  </si>
  <si>
    <t>LTU</t>
  </si>
  <si>
    <t>ARU</t>
  </si>
  <si>
    <t>LUX</t>
  </si>
  <si>
    <t>ASA</t>
  </si>
  <si>
    <t>MAD</t>
  </si>
  <si>
    <t>AUS</t>
  </si>
  <si>
    <t>MAR</t>
  </si>
  <si>
    <t>AUT</t>
  </si>
  <si>
    <t>MAS</t>
  </si>
  <si>
    <t>AZE</t>
  </si>
  <si>
    <t>MAW</t>
  </si>
  <si>
    <t>BAH</t>
  </si>
  <si>
    <t>MDA</t>
  </si>
  <si>
    <t>BAN</t>
  </si>
  <si>
    <t>MDV</t>
  </si>
  <si>
    <t>BAR</t>
  </si>
  <si>
    <t>MEX</t>
  </si>
  <si>
    <t>BDI</t>
  </si>
  <si>
    <t>MGL</t>
  </si>
  <si>
    <t>BEL</t>
  </si>
  <si>
    <t>MHL</t>
  </si>
  <si>
    <t>BEN</t>
  </si>
  <si>
    <t>MKD</t>
  </si>
  <si>
    <t>BER</t>
  </si>
  <si>
    <t>MLI</t>
  </si>
  <si>
    <t>BHU</t>
  </si>
  <si>
    <t>MLT</t>
  </si>
  <si>
    <t>BIH</t>
  </si>
  <si>
    <t>MNE</t>
  </si>
  <si>
    <t>BIZ</t>
  </si>
  <si>
    <t>MON</t>
  </si>
  <si>
    <t>BLR</t>
  </si>
  <si>
    <t>MOZ</t>
  </si>
  <si>
    <t>MRI</t>
  </si>
  <si>
    <t>BOL</t>
  </si>
  <si>
    <t>MTN</t>
  </si>
  <si>
    <t>BOT</t>
  </si>
  <si>
    <t>MYA</t>
  </si>
  <si>
    <t>BRA</t>
  </si>
  <si>
    <t>NAM</t>
  </si>
  <si>
    <t>BRN</t>
  </si>
  <si>
    <t>BRU</t>
  </si>
  <si>
    <t>NCA</t>
  </si>
  <si>
    <t>BUL</t>
  </si>
  <si>
    <t>NED</t>
  </si>
  <si>
    <t>BUR</t>
  </si>
  <si>
    <t>NEP</t>
  </si>
  <si>
    <t>NGR</t>
  </si>
  <si>
    <t>CAF</t>
  </si>
  <si>
    <t>NIG</t>
  </si>
  <si>
    <t>CAM</t>
  </si>
  <si>
    <t>NOR</t>
  </si>
  <si>
    <t>CAN</t>
  </si>
  <si>
    <t>NRU</t>
  </si>
  <si>
    <t>CAY</t>
  </si>
  <si>
    <t>NZL</t>
  </si>
  <si>
    <t>CGO</t>
  </si>
  <si>
    <t>OMA</t>
  </si>
  <si>
    <t>CHA</t>
  </si>
  <si>
    <t>PAK</t>
  </si>
  <si>
    <t>CHI</t>
  </si>
  <si>
    <t>PAN</t>
  </si>
  <si>
    <t>CHN</t>
  </si>
  <si>
    <t>PAR</t>
  </si>
  <si>
    <t>CIV</t>
  </si>
  <si>
    <t>PER</t>
  </si>
  <si>
    <t>CMR</t>
  </si>
  <si>
    <t>PHI</t>
  </si>
  <si>
    <t>COD</t>
  </si>
  <si>
    <t>PLE</t>
  </si>
  <si>
    <t>COK</t>
  </si>
  <si>
    <t>PLW</t>
  </si>
  <si>
    <t>COL</t>
  </si>
  <si>
    <t>PNG</t>
  </si>
  <si>
    <t>COM</t>
  </si>
  <si>
    <t>POL</t>
  </si>
  <si>
    <t>CPV</t>
  </si>
  <si>
    <t>POR</t>
  </si>
  <si>
    <t>CRC</t>
  </si>
  <si>
    <t>PRK</t>
  </si>
  <si>
    <t>CRO</t>
  </si>
  <si>
    <t>PUR</t>
  </si>
  <si>
    <t>CUB</t>
  </si>
  <si>
    <t>QAT</t>
  </si>
  <si>
    <t>CYP</t>
  </si>
  <si>
    <t>ROU</t>
  </si>
  <si>
    <t>CZE</t>
  </si>
  <si>
    <t>RSA</t>
  </si>
  <si>
    <t>DEN</t>
  </si>
  <si>
    <t>RUS</t>
  </si>
  <si>
    <t>DJI</t>
  </si>
  <si>
    <t>RWA</t>
  </si>
  <si>
    <t>DMA</t>
  </si>
  <si>
    <t>DOM</t>
  </si>
  <si>
    <t>SAM</t>
  </si>
  <si>
    <t>ECU</t>
  </si>
  <si>
    <t>EGY</t>
  </si>
  <si>
    <t>SEN</t>
  </si>
  <si>
    <t>ERI</t>
  </si>
  <si>
    <t>SEY</t>
  </si>
  <si>
    <t>ESA</t>
  </si>
  <si>
    <t>SIN</t>
  </si>
  <si>
    <t>ESP</t>
  </si>
  <si>
    <t>SKN</t>
  </si>
  <si>
    <t>EST</t>
  </si>
  <si>
    <t>SLE</t>
  </si>
  <si>
    <t>ETH</t>
  </si>
  <si>
    <t>SLO</t>
  </si>
  <si>
    <t>SMR</t>
  </si>
  <si>
    <t>FIJ</t>
  </si>
  <si>
    <t>SOL</t>
  </si>
  <si>
    <t>FIN</t>
  </si>
  <si>
    <t>SOM</t>
  </si>
  <si>
    <t>FRA</t>
  </si>
  <si>
    <t>SRB</t>
  </si>
  <si>
    <t>SRI</t>
  </si>
  <si>
    <t>FSM</t>
  </si>
  <si>
    <t>STP</t>
  </si>
  <si>
    <t>GAB</t>
  </si>
  <si>
    <t>SUD</t>
  </si>
  <si>
    <t>GAM</t>
  </si>
  <si>
    <t>SUI</t>
  </si>
  <si>
    <t>GBR</t>
  </si>
  <si>
    <t>SUR</t>
  </si>
  <si>
    <t>GBS</t>
  </si>
  <si>
    <t>SVK</t>
  </si>
  <si>
    <t>SWE</t>
  </si>
  <si>
    <t>GEO</t>
  </si>
  <si>
    <t>SWZ</t>
  </si>
  <si>
    <t>GEQ</t>
  </si>
  <si>
    <t>SYR</t>
  </si>
  <si>
    <t>GER</t>
  </si>
  <si>
    <t>TAN</t>
  </si>
  <si>
    <t>GHA</t>
  </si>
  <si>
    <t>GRE</t>
  </si>
  <si>
    <t>TGA</t>
  </si>
  <si>
    <t>GRN</t>
  </si>
  <si>
    <t>THA</t>
  </si>
  <si>
    <t>GUA</t>
  </si>
  <si>
    <t>TJK</t>
  </si>
  <si>
    <t>GUI</t>
  </si>
  <si>
    <t>TKM</t>
  </si>
  <si>
    <t>GUM</t>
  </si>
  <si>
    <t>TLS</t>
  </si>
  <si>
    <t>GUY</t>
  </si>
  <si>
    <t>TOG</t>
  </si>
  <si>
    <t>HAI</t>
  </si>
  <si>
    <t>TPE</t>
  </si>
  <si>
    <t>HKG</t>
  </si>
  <si>
    <t>TTO</t>
  </si>
  <si>
    <t>HON</t>
  </si>
  <si>
    <t>TUN</t>
  </si>
  <si>
    <t>HUN</t>
  </si>
  <si>
    <t>TUR</t>
  </si>
  <si>
    <t>INA</t>
  </si>
  <si>
    <t>TUV</t>
  </si>
  <si>
    <t>IND</t>
  </si>
  <si>
    <t>UAE</t>
  </si>
  <si>
    <t>IRI</t>
  </si>
  <si>
    <t>UGA</t>
  </si>
  <si>
    <t>IRL</t>
  </si>
  <si>
    <t>UKR</t>
  </si>
  <si>
    <t>IRQ</t>
  </si>
  <si>
    <t>ISL</t>
  </si>
  <si>
    <t>URU</t>
  </si>
  <si>
    <t>ISR</t>
  </si>
  <si>
    <t>USA</t>
  </si>
  <si>
    <t>ISV</t>
  </si>
  <si>
    <t>UZB</t>
  </si>
  <si>
    <t>ITA</t>
  </si>
  <si>
    <t>VAN</t>
  </si>
  <si>
    <t>IVB</t>
  </si>
  <si>
    <t>VEN</t>
  </si>
  <si>
    <t>JAM</t>
  </si>
  <si>
    <t>VIE</t>
  </si>
  <si>
    <t>JOR</t>
  </si>
  <si>
    <t>VIN</t>
  </si>
  <si>
    <t>JPN</t>
  </si>
  <si>
    <t>KAZ</t>
  </si>
  <si>
    <t>KEN</t>
  </si>
  <si>
    <t>YEM</t>
  </si>
  <si>
    <t>KGZ</t>
  </si>
  <si>
    <t>KIR</t>
  </si>
  <si>
    <t>KOR</t>
  </si>
  <si>
    <t>ZAM</t>
  </si>
  <si>
    <t>KSA</t>
  </si>
  <si>
    <t>ZIM</t>
  </si>
  <si>
    <t>NOC</t>
  </si>
  <si>
    <t xml:space="preserve">Source: </t>
  </si>
  <si>
    <t>tNOC[Country]</t>
  </si>
  <si>
    <t> Afghanistan</t>
  </si>
  <si>
    <t> Albania</t>
  </si>
  <si>
    <t> Algeria</t>
  </si>
  <si>
    <t> Andorra</t>
  </si>
  <si>
    <t> Angola</t>
  </si>
  <si>
    <t> Antigua and Barbuda</t>
  </si>
  <si>
    <t> Argentina</t>
  </si>
  <si>
    <t> Armenia</t>
  </si>
  <si>
    <t> Aruba</t>
  </si>
  <si>
    <t> American Samoa</t>
  </si>
  <si>
    <t> Australia</t>
  </si>
  <si>
    <t> Austria</t>
  </si>
  <si>
    <t> Azerbaijan</t>
  </si>
  <si>
    <t> Bahamas</t>
  </si>
  <si>
    <t> Bangladesh</t>
  </si>
  <si>
    <t> Barbados</t>
  </si>
  <si>
    <t> Burundi</t>
  </si>
  <si>
    <t> Belgium</t>
  </si>
  <si>
    <t> Benin</t>
  </si>
  <si>
    <t> Bermuda</t>
  </si>
  <si>
    <t> Bhutan</t>
  </si>
  <si>
    <t> Bosnia and Herzegovina</t>
  </si>
  <si>
    <t> Belize</t>
  </si>
  <si>
    <t> Belarus</t>
  </si>
  <si>
    <t> Bolivia</t>
  </si>
  <si>
    <t> Botswana</t>
  </si>
  <si>
    <t> Brazil</t>
  </si>
  <si>
    <t> Bahrain</t>
  </si>
  <si>
    <t> Brunei</t>
  </si>
  <si>
    <t> Bulgaria</t>
  </si>
  <si>
    <t> Burkina Faso</t>
  </si>
  <si>
    <t> Central African Republic</t>
  </si>
  <si>
    <t> Cambodia</t>
  </si>
  <si>
    <t> Canada</t>
  </si>
  <si>
    <t> Cayman Islands</t>
  </si>
  <si>
    <t> Congo</t>
  </si>
  <si>
    <t> Chad</t>
  </si>
  <si>
    <t> Chile</t>
  </si>
  <si>
    <t> China</t>
  </si>
  <si>
    <t> Ivory Coast</t>
  </si>
  <si>
    <t> Cameroon</t>
  </si>
  <si>
    <t> DR Congo</t>
  </si>
  <si>
    <t> Cook Islands</t>
  </si>
  <si>
    <t> Colombia</t>
  </si>
  <si>
    <t> Comoros</t>
  </si>
  <si>
    <t> Cape Verde</t>
  </si>
  <si>
    <t> Costa Rica</t>
  </si>
  <si>
    <t> Croatia</t>
  </si>
  <si>
    <t> Cuba</t>
  </si>
  <si>
    <t> Cyprus</t>
  </si>
  <si>
    <t> Czech Republic</t>
  </si>
  <si>
    <t> Denmark</t>
  </si>
  <si>
    <t> Djibouti</t>
  </si>
  <si>
    <t> Dominica</t>
  </si>
  <si>
    <t> Dominican Republic</t>
  </si>
  <si>
    <t> Ecuador</t>
  </si>
  <si>
    <t> Egypt</t>
  </si>
  <si>
    <t> Eritrea</t>
  </si>
  <si>
    <t> El Salvador</t>
  </si>
  <si>
    <t> Spain</t>
  </si>
  <si>
    <t> Estonia</t>
  </si>
  <si>
    <t> Ethiopia</t>
  </si>
  <si>
    <t> Fiji</t>
  </si>
  <si>
    <t> Finland</t>
  </si>
  <si>
    <t> France</t>
  </si>
  <si>
    <t> Federated States of Micronesia</t>
  </si>
  <si>
    <t> Gabon</t>
  </si>
  <si>
    <t> The Gambia</t>
  </si>
  <si>
    <t> Great Britain</t>
  </si>
  <si>
    <t> Guinea-Bissau</t>
  </si>
  <si>
    <t> Georgia</t>
  </si>
  <si>
    <t> Equatorial Guinea</t>
  </si>
  <si>
    <t> Germany</t>
  </si>
  <si>
    <t> Ghana</t>
  </si>
  <si>
    <t> Greece</t>
  </si>
  <si>
    <t> Grenada</t>
  </si>
  <si>
    <t> Guatemala</t>
  </si>
  <si>
    <t> Guinea</t>
  </si>
  <si>
    <t> Guam</t>
  </si>
  <si>
    <t> Guyana</t>
  </si>
  <si>
    <t> Haiti</t>
  </si>
  <si>
    <t> Hong Kong</t>
  </si>
  <si>
    <t> Honduras</t>
  </si>
  <si>
    <t> Hungary</t>
  </si>
  <si>
    <t> Indonesia</t>
  </si>
  <si>
    <t> India</t>
  </si>
  <si>
    <t> Iran</t>
  </si>
  <si>
    <t> Ireland</t>
  </si>
  <si>
    <t> Iraq</t>
  </si>
  <si>
    <t> Iceland</t>
  </si>
  <si>
    <t> Israel</t>
  </si>
  <si>
    <t> Virgin Islands</t>
  </si>
  <si>
    <t> Italy</t>
  </si>
  <si>
    <t> British Virgin Islands</t>
  </si>
  <si>
    <t> Jamaica</t>
  </si>
  <si>
    <t> Jordan</t>
  </si>
  <si>
    <t> Japan</t>
  </si>
  <si>
    <t> Kazakhstan</t>
  </si>
  <si>
    <t> Kenya</t>
  </si>
  <si>
    <t> Kyrgyzstan</t>
  </si>
  <si>
    <t> Kiribati</t>
  </si>
  <si>
    <t> South Korea</t>
  </si>
  <si>
    <t>KOS</t>
  </si>
  <si>
    <t> Kosovo</t>
  </si>
  <si>
    <t> Saudi Arabia</t>
  </si>
  <si>
    <t> Kuwait</t>
  </si>
  <si>
    <t> Laos</t>
  </si>
  <si>
    <t> Latvia</t>
  </si>
  <si>
    <t> Libya</t>
  </si>
  <si>
    <t> Liberia</t>
  </si>
  <si>
    <t> Saint Lucia</t>
  </si>
  <si>
    <t> Lesotho</t>
  </si>
  <si>
    <t> Lebanon</t>
  </si>
  <si>
    <t> Liechtenstein</t>
  </si>
  <si>
    <t> Lithuania</t>
  </si>
  <si>
    <t> Luxembourg</t>
  </si>
  <si>
    <t> Madagascar</t>
  </si>
  <si>
    <t> Morocco</t>
  </si>
  <si>
    <t> Malaysia</t>
  </si>
  <si>
    <t> Malawi</t>
  </si>
  <si>
    <t> Moldova</t>
  </si>
  <si>
    <t> Maldives</t>
  </si>
  <si>
    <t> Mexico</t>
  </si>
  <si>
    <t> Mongolia</t>
  </si>
  <si>
    <t> Marshall Islands</t>
  </si>
  <si>
    <t> Macedonia</t>
  </si>
  <si>
    <t> Mali</t>
  </si>
  <si>
    <t> Malta</t>
  </si>
  <si>
    <t> Montenegro</t>
  </si>
  <si>
    <t> Monaco</t>
  </si>
  <si>
    <t> Mozambique</t>
  </si>
  <si>
    <t> Mauritius</t>
  </si>
  <si>
    <t> Mauritania</t>
  </si>
  <si>
    <t> Myanmar</t>
  </si>
  <si>
    <t> Namibia</t>
  </si>
  <si>
    <t> Nicaragua</t>
  </si>
  <si>
    <t> Netherlands</t>
  </si>
  <si>
    <t> Nepal</t>
  </si>
  <si>
    <t> Nigeria</t>
  </si>
  <si>
    <t> Niger</t>
  </si>
  <si>
    <t> Norway</t>
  </si>
  <si>
    <t> Nauru</t>
  </si>
  <si>
    <t> New Zealand</t>
  </si>
  <si>
    <t> Oman</t>
  </si>
  <si>
    <t> Pakistan</t>
  </si>
  <si>
    <t> Panama</t>
  </si>
  <si>
    <t> Paraguay</t>
  </si>
  <si>
    <t> Peru</t>
  </si>
  <si>
    <t> Philippines</t>
  </si>
  <si>
    <t> Palestine</t>
  </si>
  <si>
    <t> Palau</t>
  </si>
  <si>
    <t> Papua New Guinea</t>
  </si>
  <si>
    <t> Poland</t>
  </si>
  <si>
    <t> Portugal</t>
  </si>
  <si>
    <t> North Korea</t>
  </si>
  <si>
    <t> Puerto Rico</t>
  </si>
  <si>
    <t> Qatar</t>
  </si>
  <si>
    <t> Romania</t>
  </si>
  <si>
    <t> South Africa</t>
  </si>
  <si>
    <t> Russia</t>
  </si>
  <si>
    <t> Rwanda</t>
  </si>
  <si>
    <t> Samoa</t>
  </si>
  <si>
    <t> Senegal</t>
  </si>
  <si>
    <t> Seychelles</t>
  </si>
  <si>
    <t> Singapore</t>
  </si>
  <si>
    <t> Saint Kitts and Nevis</t>
  </si>
  <si>
    <t> Sierra Leone</t>
  </si>
  <si>
    <t> Slovenia</t>
  </si>
  <si>
    <t> San Marino</t>
  </si>
  <si>
    <t> Solomon Islands</t>
  </si>
  <si>
    <t> Somalia</t>
  </si>
  <si>
    <t> Serbia</t>
  </si>
  <si>
    <t> Sri Lanka</t>
  </si>
  <si>
    <t>SSD</t>
  </si>
  <si>
    <t> South Sudan</t>
  </si>
  <si>
    <t> São Tomé and Príncipe</t>
  </si>
  <si>
    <t> Sudan</t>
  </si>
  <si>
    <t> Switzerland</t>
  </si>
  <si>
    <t> Suriname</t>
  </si>
  <si>
    <t> Slovakia</t>
  </si>
  <si>
    <t> Sweden</t>
  </si>
  <si>
    <t> Swaziland</t>
  </si>
  <si>
    <t> Syria</t>
  </si>
  <si>
    <t> Tanzania</t>
  </si>
  <si>
    <t> Tonga</t>
  </si>
  <si>
    <t> Thailand</t>
  </si>
  <si>
    <t> Tajikistan</t>
  </si>
  <si>
    <t> Turkmenistan</t>
  </si>
  <si>
    <t> Timor-Leste</t>
  </si>
  <si>
    <t> Togo</t>
  </si>
  <si>
    <t> Trinidad and Tobago</t>
  </si>
  <si>
    <t> Tunisia</t>
  </si>
  <si>
    <t> Turkey</t>
  </si>
  <si>
    <t> Tuvalu</t>
  </si>
  <si>
    <t> United Arab Emirates</t>
  </si>
  <si>
    <t> Uganda</t>
  </si>
  <si>
    <t> Ukraine</t>
  </si>
  <si>
    <t> Uruguay</t>
  </si>
  <si>
    <t> United States</t>
  </si>
  <si>
    <t> Uzbekistan</t>
  </si>
  <si>
    <t> Vanuatu</t>
  </si>
  <si>
    <t> Venezuela</t>
  </si>
  <si>
    <t> Vietnam</t>
  </si>
  <si>
    <t> Saint Vincent and the Grenadines</t>
  </si>
  <si>
    <t> Yemen</t>
  </si>
  <si>
    <t> Zambia</t>
  </si>
  <si>
    <t> Zimbabwe</t>
  </si>
  <si>
    <t> Chinese Taipei[5]</t>
  </si>
  <si>
    <t>https://en.wikipedia.org/wiki/List_of_IOC_country_codes</t>
  </si>
  <si>
    <t>Disclaimer:</t>
  </si>
  <si>
    <t>The calculation of payment is based on correct input values.</t>
  </si>
  <si>
    <t>Please verify that the amount is correct based on prices give in in Bulletin 2.</t>
  </si>
  <si>
    <t>Details bank payment:</t>
  </si>
  <si>
    <t>Call</t>
  </si>
  <si>
    <t>Birth</t>
  </si>
  <si>
    <t>Cat</t>
  </si>
  <si>
    <t>Team leader 2:</t>
  </si>
  <si>
    <t>Team leader 1:</t>
  </si>
  <si>
    <t>Team contact information</t>
  </si>
  <si>
    <t>Fill in white areas in this sheet and the "Participant" sheet.</t>
  </si>
  <si>
    <t>Competitor</t>
  </si>
  <si>
    <t>Teamleader</t>
  </si>
  <si>
    <t>Use additional nigts for extended stay.</t>
  </si>
  <si>
    <t>Additional nights</t>
  </si>
  <si>
    <t>WYAC 2017 registration</t>
  </si>
  <si>
    <t>Registration form for WYAC 2017</t>
  </si>
  <si>
    <t>Submit excel form in email to: wyac2017@rob.sk</t>
  </si>
  <si>
    <t>If you have problems, please don't hessitate to contact us.</t>
  </si>
  <si>
    <t>Discount before May 16'th 2017</t>
  </si>
  <si>
    <t>Amount payment before May 16'th 2017</t>
  </si>
  <si>
    <t>Sum payment no discount, after May 17'th</t>
  </si>
  <si>
    <t>Vajanského 394</t>
  </si>
  <si>
    <t>Slovakia</t>
  </si>
  <si>
    <t>IBAN: SK27 0900 0000 0051 1953 7879</t>
  </si>
  <si>
    <t>BIC: GIBASKBX</t>
  </si>
  <si>
    <t>Slov. zväz rádiového orientačného behu</t>
  </si>
  <si>
    <t>Kysucké Nové Mesto</t>
  </si>
  <si>
    <t>02401</t>
  </si>
  <si>
    <t>Muster</t>
  </si>
  <si>
    <t>M</t>
  </si>
  <si>
    <t>Total costs Competitor</t>
  </si>
  <si>
    <t>Costs per Event</t>
  </si>
  <si>
    <t>Visitor</t>
  </si>
  <si>
    <t>#</t>
  </si>
  <si>
    <t>Visitor / Teamleader / Visitor</t>
  </si>
  <si>
    <t>First name</t>
  </si>
  <si>
    <t>Last name</t>
  </si>
  <si>
    <t>Total costs Teamleader</t>
  </si>
  <si>
    <t>Total costs Visitor</t>
  </si>
  <si>
    <t>Costs Total</t>
  </si>
  <si>
    <t xml:space="preserve">Max </t>
  </si>
  <si>
    <t>Thomas</t>
  </si>
  <si>
    <t>Peter</t>
  </si>
  <si>
    <t>OK2885</t>
  </si>
  <si>
    <t>OK3669</t>
  </si>
  <si>
    <t>TOTAL</t>
  </si>
  <si>
    <t>F</t>
  </si>
  <si>
    <t>ID nr.</t>
  </si>
  <si>
    <t>CC55866</t>
  </si>
  <si>
    <t>CC57787</t>
  </si>
  <si>
    <t>CF55889</t>
  </si>
  <si>
    <t>VG55559</t>
  </si>
  <si>
    <t>Important:</t>
  </si>
  <si>
    <t xml:space="preserve">For the participant cards we need Photo of each member of your team. </t>
  </si>
  <si>
    <t>Please send this photos with this form.</t>
  </si>
  <si>
    <t>Correct name of photo: firstname_lastname.jpg (max. size 0,5mb)</t>
  </si>
  <si>
    <t>SI nr.</t>
  </si>
</sst>
</file>

<file path=xl/styles.xml><?xml version="1.0" encoding="utf-8"?>
<styleSheet xmlns="http://schemas.openxmlformats.org/spreadsheetml/2006/main">
  <numFmts count="4">
    <numFmt numFmtId="164" formatCode="\€\ #,##0.00"/>
    <numFmt numFmtId="165" formatCode="[$€-2]\ #,##0.00"/>
    <numFmt numFmtId="166" formatCode="[$€-2]\ #,##0"/>
    <numFmt numFmtId="167" formatCode="dd/mm/yy;@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left" vertical="top"/>
    </xf>
    <xf numFmtId="0" fontId="0" fillId="3" borderId="0" xfId="0" applyFill="1" applyAlignment="1">
      <alignment horizontal="left" vertical="top"/>
    </xf>
    <xf numFmtId="164" fontId="0" fillId="3" borderId="0" xfId="0" applyNumberFormat="1" applyFill="1" applyAlignment="1">
      <alignment horizontal="left" vertical="top"/>
    </xf>
    <xf numFmtId="165" fontId="0" fillId="3" borderId="0" xfId="0" applyNumberFormat="1" applyFill="1" applyAlignment="1">
      <alignment horizontal="left" vertical="top"/>
    </xf>
    <xf numFmtId="0" fontId="3" fillId="2" borderId="0" xfId="0" applyFont="1" applyFill="1"/>
    <xf numFmtId="0" fontId="3" fillId="0" borderId="0" xfId="0" applyFont="1"/>
    <xf numFmtId="0" fontId="4" fillId="2" borderId="0" xfId="0" applyFont="1" applyFill="1" applyAlignment="1">
      <alignment horizontal="left" vertical="center" wrapText="1"/>
    </xf>
    <xf numFmtId="0" fontId="5" fillId="2" borderId="0" xfId="1" applyFont="1" applyFill="1" applyAlignment="1">
      <alignment horizontal="left" vertical="center" wrapText="1"/>
    </xf>
    <xf numFmtId="0" fontId="0" fillId="4" borderId="0" xfId="0" applyFill="1" applyAlignment="1">
      <alignment horizontal="left" vertical="top"/>
    </xf>
    <xf numFmtId="0" fontId="1" fillId="4" borderId="0" xfId="0" applyFont="1" applyFill="1" applyAlignment="1">
      <alignment horizontal="left" vertical="top"/>
    </xf>
    <xf numFmtId="0" fontId="1" fillId="4" borderId="0" xfId="0" applyFont="1" applyFill="1" applyAlignment="1">
      <alignment horizontal="right" vertical="top"/>
    </xf>
    <xf numFmtId="0" fontId="0" fillId="4" borderId="0" xfId="0" applyFill="1" applyAlignment="1">
      <alignment horizontal="right" vertical="top"/>
    </xf>
    <xf numFmtId="0" fontId="0" fillId="4" borderId="0" xfId="0" applyFill="1" applyAlignment="1" applyProtection="1">
      <alignment horizontal="right" vertical="top"/>
    </xf>
    <xf numFmtId="0" fontId="0" fillId="4" borderId="0" xfId="0" applyFill="1" applyAlignment="1" applyProtection="1">
      <alignment horizontal="left" vertical="top"/>
    </xf>
    <xf numFmtId="0" fontId="0" fillId="2" borderId="0" xfId="0" applyFill="1" applyAlignment="1">
      <alignment horizontal="left" vertical="top"/>
    </xf>
    <xf numFmtId="0" fontId="0" fillId="5" borderId="0" xfId="0" applyFill="1" applyAlignment="1">
      <alignment horizontal="left" vertical="top"/>
    </xf>
    <xf numFmtId="14" fontId="0" fillId="2" borderId="0" xfId="0" applyNumberFormat="1" applyFill="1" applyAlignment="1">
      <alignment horizontal="left" vertical="top"/>
    </xf>
    <xf numFmtId="20" fontId="0" fillId="2" borderId="0" xfId="0" applyNumberFormat="1" applyFill="1" applyAlignment="1">
      <alignment horizontal="left" vertical="top"/>
    </xf>
    <xf numFmtId="0" fontId="0" fillId="5" borderId="0" xfId="0" applyFill="1" applyAlignment="1" applyProtection="1">
      <alignment horizontal="left" vertical="top"/>
      <protection hidden="1"/>
    </xf>
    <xf numFmtId="0" fontId="0" fillId="5" borderId="0" xfId="0" applyFill="1" applyAlignment="1" applyProtection="1">
      <alignment horizontal="left" vertical="top"/>
    </xf>
    <xf numFmtId="49" fontId="0" fillId="3" borderId="0" xfId="0" applyNumberFormat="1" applyFill="1" applyAlignment="1">
      <alignment horizontal="left" vertical="top"/>
    </xf>
    <xf numFmtId="165" fontId="1" fillId="3" borderId="0" xfId="0" applyNumberFormat="1" applyFont="1" applyFill="1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6" xfId="0" applyBorder="1"/>
    <xf numFmtId="0" fontId="0" fillId="0" borderId="6" xfId="0" applyBorder="1" applyAlignment="1">
      <alignment horizontal="right"/>
    </xf>
    <xf numFmtId="0" fontId="0" fillId="0" borderId="11" xfId="0" applyBorder="1"/>
    <xf numFmtId="0" fontId="0" fillId="0" borderId="11" xfId="0" applyBorder="1" applyAlignment="1">
      <alignment horizontal="right"/>
    </xf>
    <xf numFmtId="165" fontId="7" fillId="3" borderId="0" xfId="0" applyNumberFormat="1" applyFont="1" applyFill="1" applyAlignment="1">
      <alignment horizontal="left" vertical="top"/>
    </xf>
    <xf numFmtId="165" fontId="8" fillId="3" borderId="0" xfId="0" applyNumberFormat="1" applyFont="1" applyFill="1" applyAlignment="1">
      <alignment horizontal="left" vertical="top"/>
    </xf>
    <xf numFmtId="0" fontId="0" fillId="3" borderId="0" xfId="0" applyFill="1"/>
    <xf numFmtId="0" fontId="6" fillId="3" borderId="0" xfId="0" applyFont="1" applyFill="1" applyProtection="1"/>
    <xf numFmtId="0" fontId="1" fillId="3" borderId="0" xfId="0" applyFont="1" applyFill="1" applyProtection="1"/>
    <xf numFmtId="166" fontId="1" fillId="3" borderId="0" xfId="0" applyNumberFormat="1" applyFont="1" applyFill="1" applyBorder="1" applyProtection="1"/>
    <xf numFmtId="0" fontId="0" fillId="3" borderId="5" xfId="0" applyFill="1" applyBorder="1"/>
    <xf numFmtId="0" fontId="0" fillId="3" borderId="10" xfId="0" applyFill="1" applyBorder="1"/>
    <xf numFmtId="0" fontId="0" fillId="3" borderId="8" xfId="0" applyFill="1" applyBorder="1"/>
    <xf numFmtId="0" fontId="0" fillId="3" borderId="2" xfId="0" applyFill="1" applyBorder="1"/>
    <xf numFmtId="166" fontId="6" fillId="5" borderId="6" xfId="0" applyNumberFormat="1" applyFont="1" applyFill="1" applyBorder="1" applyProtection="1"/>
    <xf numFmtId="166" fontId="1" fillId="5" borderId="7" xfId="0" applyNumberFormat="1" applyFont="1" applyFill="1" applyBorder="1" applyProtection="1"/>
    <xf numFmtId="166" fontId="6" fillId="5" borderId="11" xfId="0" applyNumberFormat="1" applyFont="1" applyFill="1" applyBorder="1" applyProtection="1"/>
    <xf numFmtId="166" fontId="1" fillId="5" borderId="12" xfId="0" applyNumberFormat="1" applyFont="1" applyFill="1" applyBorder="1" applyProtection="1"/>
    <xf numFmtId="166" fontId="6" fillId="5" borderId="1" xfId="0" applyNumberFormat="1" applyFont="1" applyFill="1" applyBorder="1" applyProtection="1"/>
    <xf numFmtId="166" fontId="1" fillId="5" borderId="9" xfId="0" applyNumberFormat="1" applyFont="1" applyFill="1" applyBorder="1" applyProtection="1"/>
    <xf numFmtId="166" fontId="6" fillId="5" borderId="3" xfId="0" applyNumberFormat="1" applyFont="1" applyFill="1" applyBorder="1" applyProtection="1"/>
    <xf numFmtId="166" fontId="1" fillId="5" borderId="4" xfId="0" applyNumberFormat="1" applyFont="1" applyFill="1" applyBorder="1" applyProtection="1"/>
    <xf numFmtId="0" fontId="9" fillId="3" borderId="0" xfId="0" applyFont="1" applyFill="1"/>
    <xf numFmtId="166" fontId="10" fillId="3" borderId="0" xfId="0" applyNumberFormat="1" applyFont="1" applyFill="1" applyBorder="1" applyProtection="1"/>
    <xf numFmtId="0" fontId="9" fillId="3" borderId="0" xfId="0" applyNumberFormat="1" applyFont="1" applyFill="1" applyBorder="1" applyProtection="1"/>
    <xf numFmtId="167" fontId="0" fillId="0" borderId="6" xfId="0" applyNumberFormat="1" applyBorder="1"/>
    <xf numFmtId="167" fontId="0" fillId="0" borderId="11" xfId="0" applyNumberFormat="1" applyBorder="1"/>
    <xf numFmtId="167" fontId="0" fillId="0" borderId="1" xfId="0" applyNumberFormat="1" applyBorder="1"/>
    <xf numFmtId="167" fontId="0" fillId="0" borderId="3" xfId="0" applyNumberFormat="1" applyBorder="1"/>
    <xf numFmtId="0" fontId="1" fillId="6" borderId="0" xfId="0" applyFont="1" applyFill="1" applyAlignment="1">
      <alignment horizontal="left" vertical="top"/>
    </xf>
    <xf numFmtId="0" fontId="0" fillId="6" borderId="0" xfId="0" applyFill="1"/>
    <xf numFmtId="166" fontId="6" fillId="5" borderId="13" xfId="0" applyNumberFormat="1" applyFont="1" applyFill="1" applyBorder="1" applyProtection="1"/>
    <xf numFmtId="0" fontId="1" fillId="3" borderId="0" xfId="0" applyFont="1" applyFill="1" applyAlignment="1">
      <alignment horizontal="left" vertical="top"/>
    </xf>
  </cellXfs>
  <cellStyles count="2">
    <cellStyle name="Hypertextový odkaz" xfId="1" builtinId="8"/>
    <cellStyle name="normální" xfId="0" builtinId="0"/>
  </cellStyles>
  <dxfs count="4">
    <dxf>
      <font>
        <strike val="0"/>
        <outline val="0"/>
        <shadow val="0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relativeIndent="255" justifyLastLine="0" shrinkToFit="0" readingOrder="0"/>
    </dxf>
    <dxf>
      <font>
        <strike val="0"/>
        <outline val="0"/>
        <shadow val="0"/>
        <vertAlign val="baseline"/>
        <sz val="12"/>
        <color auto="1"/>
        <name val="Calibri"/>
        <scheme val="minor"/>
      </font>
      <fill>
        <patternFill>
          <fgColor indexed="64"/>
          <bgColor theme="0"/>
        </patternFill>
      </fill>
    </dxf>
    <dxf>
      <font>
        <strike val="0"/>
        <outline val="0"/>
        <shadow val="0"/>
        <vertAlign val="baseline"/>
        <sz val="12"/>
        <color auto="1"/>
        <name val="Calibri"/>
        <scheme val="minor"/>
      </font>
      <fill>
        <patternFill>
          <fgColor indexed="64"/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7.png"/><Relationship Id="rId21" Type="http://schemas.openxmlformats.org/officeDocument/2006/relationships/image" Target="../media/image21.png"/><Relationship Id="rId42" Type="http://schemas.openxmlformats.org/officeDocument/2006/relationships/image" Target="../media/image42.png"/><Relationship Id="rId63" Type="http://schemas.openxmlformats.org/officeDocument/2006/relationships/image" Target="../media/image63.png"/><Relationship Id="rId84" Type="http://schemas.openxmlformats.org/officeDocument/2006/relationships/image" Target="../media/image84.png"/><Relationship Id="rId138" Type="http://schemas.openxmlformats.org/officeDocument/2006/relationships/image" Target="../media/image138.png"/><Relationship Id="rId159" Type="http://schemas.openxmlformats.org/officeDocument/2006/relationships/image" Target="../media/image159.png"/><Relationship Id="rId170" Type="http://schemas.openxmlformats.org/officeDocument/2006/relationships/image" Target="../media/image170.png"/><Relationship Id="rId191" Type="http://schemas.openxmlformats.org/officeDocument/2006/relationships/image" Target="../media/image191.png"/><Relationship Id="rId205" Type="http://schemas.openxmlformats.org/officeDocument/2006/relationships/image" Target="../media/image205.png"/><Relationship Id="rId16" Type="http://schemas.openxmlformats.org/officeDocument/2006/relationships/image" Target="../media/image16.png"/><Relationship Id="rId107" Type="http://schemas.openxmlformats.org/officeDocument/2006/relationships/image" Target="../media/image107.png"/><Relationship Id="rId11" Type="http://schemas.openxmlformats.org/officeDocument/2006/relationships/image" Target="../media/image11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74" Type="http://schemas.openxmlformats.org/officeDocument/2006/relationships/image" Target="../media/image74.png"/><Relationship Id="rId79" Type="http://schemas.openxmlformats.org/officeDocument/2006/relationships/image" Target="../media/image79.png"/><Relationship Id="rId102" Type="http://schemas.openxmlformats.org/officeDocument/2006/relationships/image" Target="../media/image102.png"/><Relationship Id="rId123" Type="http://schemas.openxmlformats.org/officeDocument/2006/relationships/image" Target="../media/image123.png"/><Relationship Id="rId128" Type="http://schemas.openxmlformats.org/officeDocument/2006/relationships/image" Target="../media/image128.png"/><Relationship Id="rId144" Type="http://schemas.openxmlformats.org/officeDocument/2006/relationships/image" Target="../media/image144.png"/><Relationship Id="rId149" Type="http://schemas.openxmlformats.org/officeDocument/2006/relationships/image" Target="../media/image149.png"/><Relationship Id="rId5" Type="http://schemas.openxmlformats.org/officeDocument/2006/relationships/image" Target="../media/image5.png"/><Relationship Id="rId90" Type="http://schemas.openxmlformats.org/officeDocument/2006/relationships/image" Target="../media/image90.png"/><Relationship Id="rId95" Type="http://schemas.openxmlformats.org/officeDocument/2006/relationships/image" Target="../media/image95.png"/><Relationship Id="rId160" Type="http://schemas.openxmlformats.org/officeDocument/2006/relationships/image" Target="../media/image160.png"/><Relationship Id="rId165" Type="http://schemas.openxmlformats.org/officeDocument/2006/relationships/image" Target="../media/image165.png"/><Relationship Id="rId181" Type="http://schemas.openxmlformats.org/officeDocument/2006/relationships/image" Target="../media/image181.png"/><Relationship Id="rId186" Type="http://schemas.openxmlformats.org/officeDocument/2006/relationships/image" Target="../media/image186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64" Type="http://schemas.openxmlformats.org/officeDocument/2006/relationships/image" Target="../media/image64.png"/><Relationship Id="rId69" Type="http://schemas.openxmlformats.org/officeDocument/2006/relationships/image" Target="../media/image69.png"/><Relationship Id="rId113" Type="http://schemas.openxmlformats.org/officeDocument/2006/relationships/image" Target="../media/image113.png"/><Relationship Id="rId118" Type="http://schemas.openxmlformats.org/officeDocument/2006/relationships/image" Target="../media/image118.png"/><Relationship Id="rId134" Type="http://schemas.openxmlformats.org/officeDocument/2006/relationships/image" Target="../media/image134.png"/><Relationship Id="rId139" Type="http://schemas.openxmlformats.org/officeDocument/2006/relationships/image" Target="../media/image139.png"/><Relationship Id="rId80" Type="http://schemas.openxmlformats.org/officeDocument/2006/relationships/image" Target="../media/image80.png"/><Relationship Id="rId85" Type="http://schemas.openxmlformats.org/officeDocument/2006/relationships/image" Target="../media/image85.png"/><Relationship Id="rId150" Type="http://schemas.openxmlformats.org/officeDocument/2006/relationships/image" Target="../media/image150.png"/><Relationship Id="rId155" Type="http://schemas.openxmlformats.org/officeDocument/2006/relationships/image" Target="../media/image155.png"/><Relationship Id="rId171" Type="http://schemas.openxmlformats.org/officeDocument/2006/relationships/image" Target="../media/image171.png"/><Relationship Id="rId176" Type="http://schemas.openxmlformats.org/officeDocument/2006/relationships/image" Target="../media/image176.png"/><Relationship Id="rId192" Type="http://schemas.openxmlformats.org/officeDocument/2006/relationships/image" Target="../media/image192.png"/><Relationship Id="rId197" Type="http://schemas.openxmlformats.org/officeDocument/2006/relationships/image" Target="../media/image197.png"/><Relationship Id="rId206" Type="http://schemas.openxmlformats.org/officeDocument/2006/relationships/image" Target="../media/image206.png"/><Relationship Id="rId201" Type="http://schemas.openxmlformats.org/officeDocument/2006/relationships/image" Target="../media/image201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59" Type="http://schemas.openxmlformats.org/officeDocument/2006/relationships/image" Target="../media/image59.png"/><Relationship Id="rId103" Type="http://schemas.openxmlformats.org/officeDocument/2006/relationships/image" Target="../media/image103.png"/><Relationship Id="rId108" Type="http://schemas.openxmlformats.org/officeDocument/2006/relationships/image" Target="../media/image108.png"/><Relationship Id="rId124" Type="http://schemas.openxmlformats.org/officeDocument/2006/relationships/image" Target="../media/image124.png"/><Relationship Id="rId129" Type="http://schemas.openxmlformats.org/officeDocument/2006/relationships/image" Target="../media/image129.png"/><Relationship Id="rId54" Type="http://schemas.openxmlformats.org/officeDocument/2006/relationships/image" Target="../media/image54.png"/><Relationship Id="rId70" Type="http://schemas.openxmlformats.org/officeDocument/2006/relationships/image" Target="../media/image70.png"/><Relationship Id="rId75" Type="http://schemas.openxmlformats.org/officeDocument/2006/relationships/image" Target="../media/image75.png"/><Relationship Id="rId91" Type="http://schemas.openxmlformats.org/officeDocument/2006/relationships/image" Target="../media/image91.png"/><Relationship Id="rId96" Type="http://schemas.openxmlformats.org/officeDocument/2006/relationships/image" Target="../media/image96.png"/><Relationship Id="rId140" Type="http://schemas.openxmlformats.org/officeDocument/2006/relationships/image" Target="../media/image140.png"/><Relationship Id="rId145" Type="http://schemas.openxmlformats.org/officeDocument/2006/relationships/image" Target="../media/image145.png"/><Relationship Id="rId161" Type="http://schemas.openxmlformats.org/officeDocument/2006/relationships/image" Target="../media/image161.png"/><Relationship Id="rId166" Type="http://schemas.openxmlformats.org/officeDocument/2006/relationships/image" Target="../media/image166.png"/><Relationship Id="rId182" Type="http://schemas.openxmlformats.org/officeDocument/2006/relationships/image" Target="../media/image182.png"/><Relationship Id="rId187" Type="http://schemas.openxmlformats.org/officeDocument/2006/relationships/image" Target="../media/image187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49" Type="http://schemas.openxmlformats.org/officeDocument/2006/relationships/image" Target="../media/image49.png"/><Relationship Id="rId114" Type="http://schemas.openxmlformats.org/officeDocument/2006/relationships/image" Target="../media/image114.png"/><Relationship Id="rId119" Type="http://schemas.openxmlformats.org/officeDocument/2006/relationships/image" Target="../media/image119.png"/><Relationship Id="rId44" Type="http://schemas.openxmlformats.org/officeDocument/2006/relationships/image" Target="../media/image44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81" Type="http://schemas.openxmlformats.org/officeDocument/2006/relationships/image" Target="../media/image81.png"/><Relationship Id="rId86" Type="http://schemas.openxmlformats.org/officeDocument/2006/relationships/image" Target="../media/image86.png"/><Relationship Id="rId130" Type="http://schemas.openxmlformats.org/officeDocument/2006/relationships/image" Target="../media/image130.png"/><Relationship Id="rId135" Type="http://schemas.openxmlformats.org/officeDocument/2006/relationships/image" Target="../media/image135.png"/><Relationship Id="rId151" Type="http://schemas.openxmlformats.org/officeDocument/2006/relationships/image" Target="../media/image151.png"/><Relationship Id="rId156" Type="http://schemas.openxmlformats.org/officeDocument/2006/relationships/image" Target="../media/image156.png"/><Relationship Id="rId177" Type="http://schemas.openxmlformats.org/officeDocument/2006/relationships/image" Target="../media/image177.png"/><Relationship Id="rId198" Type="http://schemas.openxmlformats.org/officeDocument/2006/relationships/image" Target="../media/image198.png"/><Relationship Id="rId172" Type="http://schemas.openxmlformats.org/officeDocument/2006/relationships/image" Target="../media/image172.png"/><Relationship Id="rId193" Type="http://schemas.openxmlformats.org/officeDocument/2006/relationships/image" Target="../media/image193.png"/><Relationship Id="rId202" Type="http://schemas.openxmlformats.org/officeDocument/2006/relationships/image" Target="../media/image202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9.png"/><Relationship Id="rId109" Type="http://schemas.openxmlformats.org/officeDocument/2006/relationships/image" Target="../media/image109.png"/><Relationship Id="rId34" Type="http://schemas.openxmlformats.org/officeDocument/2006/relationships/image" Target="../media/image34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76" Type="http://schemas.openxmlformats.org/officeDocument/2006/relationships/image" Target="../media/image76.png"/><Relationship Id="rId97" Type="http://schemas.openxmlformats.org/officeDocument/2006/relationships/image" Target="../media/image97.png"/><Relationship Id="rId104" Type="http://schemas.openxmlformats.org/officeDocument/2006/relationships/image" Target="../media/image104.png"/><Relationship Id="rId120" Type="http://schemas.openxmlformats.org/officeDocument/2006/relationships/image" Target="../media/image120.png"/><Relationship Id="rId125" Type="http://schemas.openxmlformats.org/officeDocument/2006/relationships/image" Target="../media/image125.png"/><Relationship Id="rId141" Type="http://schemas.openxmlformats.org/officeDocument/2006/relationships/image" Target="../media/image141.png"/><Relationship Id="rId146" Type="http://schemas.openxmlformats.org/officeDocument/2006/relationships/image" Target="../media/image146.png"/><Relationship Id="rId167" Type="http://schemas.openxmlformats.org/officeDocument/2006/relationships/image" Target="../media/image167.png"/><Relationship Id="rId188" Type="http://schemas.openxmlformats.org/officeDocument/2006/relationships/image" Target="../media/image188.png"/><Relationship Id="rId7" Type="http://schemas.openxmlformats.org/officeDocument/2006/relationships/image" Target="../media/image7.png"/><Relationship Id="rId71" Type="http://schemas.openxmlformats.org/officeDocument/2006/relationships/image" Target="../media/image71.png"/><Relationship Id="rId92" Type="http://schemas.openxmlformats.org/officeDocument/2006/relationships/image" Target="../media/image92.png"/><Relationship Id="rId162" Type="http://schemas.openxmlformats.org/officeDocument/2006/relationships/image" Target="../media/image162.png"/><Relationship Id="rId183" Type="http://schemas.openxmlformats.org/officeDocument/2006/relationships/image" Target="../media/image183.png"/><Relationship Id="rId2" Type="http://schemas.openxmlformats.org/officeDocument/2006/relationships/image" Target="../media/image2.png"/><Relationship Id="rId29" Type="http://schemas.openxmlformats.org/officeDocument/2006/relationships/image" Target="../media/image29.png"/><Relationship Id="rId24" Type="http://schemas.openxmlformats.org/officeDocument/2006/relationships/image" Target="../media/image24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66" Type="http://schemas.openxmlformats.org/officeDocument/2006/relationships/image" Target="../media/image66.png"/><Relationship Id="rId87" Type="http://schemas.openxmlformats.org/officeDocument/2006/relationships/image" Target="../media/image87.png"/><Relationship Id="rId110" Type="http://schemas.openxmlformats.org/officeDocument/2006/relationships/image" Target="../media/image110.png"/><Relationship Id="rId115" Type="http://schemas.openxmlformats.org/officeDocument/2006/relationships/image" Target="../media/image115.png"/><Relationship Id="rId131" Type="http://schemas.openxmlformats.org/officeDocument/2006/relationships/image" Target="../media/image131.png"/><Relationship Id="rId136" Type="http://schemas.openxmlformats.org/officeDocument/2006/relationships/image" Target="../media/image136.png"/><Relationship Id="rId157" Type="http://schemas.openxmlformats.org/officeDocument/2006/relationships/image" Target="../media/image157.png"/><Relationship Id="rId178" Type="http://schemas.openxmlformats.org/officeDocument/2006/relationships/image" Target="../media/image178.png"/><Relationship Id="rId61" Type="http://schemas.openxmlformats.org/officeDocument/2006/relationships/image" Target="../media/image61.png"/><Relationship Id="rId82" Type="http://schemas.openxmlformats.org/officeDocument/2006/relationships/image" Target="../media/image82.png"/><Relationship Id="rId152" Type="http://schemas.openxmlformats.org/officeDocument/2006/relationships/image" Target="../media/image152.png"/><Relationship Id="rId173" Type="http://schemas.openxmlformats.org/officeDocument/2006/relationships/image" Target="../media/image173.png"/><Relationship Id="rId194" Type="http://schemas.openxmlformats.org/officeDocument/2006/relationships/image" Target="../media/image194.png"/><Relationship Id="rId199" Type="http://schemas.openxmlformats.org/officeDocument/2006/relationships/image" Target="../media/image199.png"/><Relationship Id="rId203" Type="http://schemas.openxmlformats.org/officeDocument/2006/relationships/image" Target="../media/image203.png"/><Relationship Id="rId19" Type="http://schemas.openxmlformats.org/officeDocument/2006/relationships/image" Target="../media/image19.png"/><Relationship Id="rId14" Type="http://schemas.openxmlformats.org/officeDocument/2006/relationships/image" Target="../media/image14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56" Type="http://schemas.openxmlformats.org/officeDocument/2006/relationships/image" Target="../media/image56.png"/><Relationship Id="rId77" Type="http://schemas.openxmlformats.org/officeDocument/2006/relationships/image" Target="../media/image77.png"/><Relationship Id="rId100" Type="http://schemas.openxmlformats.org/officeDocument/2006/relationships/image" Target="../media/image100.png"/><Relationship Id="rId105" Type="http://schemas.openxmlformats.org/officeDocument/2006/relationships/image" Target="../media/image105.png"/><Relationship Id="rId126" Type="http://schemas.openxmlformats.org/officeDocument/2006/relationships/image" Target="../media/image126.png"/><Relationship Id="rId147" Type="http://schemas.openxmlformats.org/officeDocument/2006/relationships/image" Target="../media/image147.png"/><Relationship Id="rId168" Type="http://schemas.openxmlformats.org/officeDocument/2006/relationships/image" Target="../media/image168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72" Type="http://schemas.openxmlformats.org/officeDocument/2006/relationships/image" Target="../media/image72.png"/><Relationship Id="rId93" Type="http://schemas.openxmlformats.org/officeDocument/2006/relationships/image" Target="../media/image93.png"/><Relationship Id="rId98" Type="http://schemas.openxmlformats.org/officeDocument/2006/relationships/image" Target="../media/image98.png"/><Relationship Id="rId121" Type="http://schemas.openxmlformats.org/officeDocument/2006/relationships/image" Target="../media/image121.png"/><Relationship Id="rId142" Type="http://schemas.openxmlformats.org/officeDocument/2006/relationships/image" Target="../media/image142.png"/><Relationship Id="rId163" Type="http://schemas.openxmlformats.org/officeDocument/2006/relationships/image" Target="../media/image163.png"/><Relationship Id="rId184" Type="http://schemas.openxmlformats.org/officeDocument/2006/relationships/image" Target="../media/image184.png"/><Relationship Id="rId189" Type="http://schemas.openxmlformats.org/officeDocument/2006/relationships/image" Target="../media/image189.png"/><Relationship Id="rId3" Type="http://schemas.openxmlformats.org/officeDocument/2006/relationships/image" Target="../media/image3.png"/><Relationship Id="rId25" Type="http://schemas.openxmlformats.org/officeDocument/2006/relationships/image" Target="../media/image25.png"/><Relationship Id="rId46" Type="http://schemas.openxmlformats.org/officeDocument/2006/relationships/image" Target="../media/image46.png"/><Relationship Id="rId67" Type="http://schemas.openxmlformats.org/officeDocument/2006/relationships/image" Target="../media/image67.png"/><Relationship Id="rId116" Type="http://schemas.openxmlformats.org/officeDocument/2006/relationships/image" Target="../media/image116.png"/><Relationship Id="rId137" Type="http://schemas.openxmlformats.org/officeDocument/2006/relationships/image" Target="../media/image137.png"/><Relationship Id="rId158" Type="http://schemas.openxmlformats.org/officeDocument/2006/relationships/image" Target="../media/image158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62" Type="http://schemas.openxmlformats.org/officeDocument/2006/relationships/image" Target="../media/image62.png"/><Relationship Id="rId83" Type="http://schemas.openxmlformats.org/officeDocument/2006/relationships/image" Target="../media/image83.png"/><Relationship Id="rId88" Type="http://schemas.openxmlformats.org/officeDocument/2006/relationships/image" Target="../media/image88.png"/><Relationship Id="rId111" Type="http://schemas.openxmlformats.org/officeDocument/2006/relationships/image" Target="../media/image111.png"/><Relationship Id="rId132" Type="http://schemas.openxmlformats.org/officeDocument/2006/relationships/image" Target="../media/image132.png"/><Relationship Id="rId153" Type="http://schemas.openxmlformats.org/officeDocument/2006/relationships/image" Target="../media/image153.png"/><Relationship Id="rId174" Type="http://schemas.openxmlformats.org/officeDocument/2006/relationships/image" Target="../media/image174.png"/><Relationship Id="rId179" Type="http://schemas.openxmlformats.org/officeDocument/2006/relationships/image" Target="../media/image179.png"/><Relationship Id="rId195" Type="http://schemas.openxmlformats.org/officeDocument/2006/relationships/image" Target="../media/image195.png"/><Relationship Id="rId190" Type="http://schemas.openxmlformats.org/officeDocument/2006/relationships/image" Target="../media/image190.png"/><Relationship Id="rId204" Type="http://schemas.openxmlformats.org/officeDocument/2006/relationships/image" Target="../media/image204.png"/><Relationship Id="rId15" Type="http://schemas.openxmlformats.org/officeDocument/2006/relationships/image" Target="../media/image15.png"/><Relationship Id="rId36" Type="http://schemas.openxmlformats.org/officeDocument/2006/relationships/image" Target="../media/image36.png"/><Relationship Id="rId57" Type="http://schemas.openxmlformats.org/officeDocument/2006/relationships/image" Target="../media/image57.png"/><Relationship Id="rId106" Type="http://schemas.openxmlformats.org/officeDocument/2006/relationships/image" Target="../media/image106.png"/><Relationship Id="rId127" Type="http://schemas.openxmlformats.org/officeDocument/2006/relationships/image" Target="../media/image127.pn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52" Type="http://schemas.openxmlformats.org/officeDocument/2006/relationships/image" Target="../media/image52.png"/><Relationship Id="rId73" Type="http://schemas.openxmlformats.org/officeDocument/2006/relationships/image" Target="../media/image73.png"/><Relationship Id="rId78" Type="http://schemas.openxmlformats.org/officeDocument/2006/relationships/image" Target="../media/image78.png"/><Relationship Id="rId94" Type="http://schemas.openxmlformats.org/officeDocument/2006/relationships/image" Target="../media/image94.png"/><Relationship Id="rId99" Type="http://schemas.openxmlformats.org/officeDocument/2006/relationships/image" Target="../media/image99.png"/><Relationship Id="rId101" Type="http://schemas.openxmlformats.org/officeDocument/2006/relationships/image" Target="../media/image101.png"/><Relationship Id="rId122" Type="http://schemas.openxmlformats.org/officeDocument/2006/relationships/image" Target="../media/image122.png"/><Relationship Id="rId143" Type="http://schemas.openxmlformats.org/officeDocument/2006/relationships/image" Target="../media/image143.png"/><Relationship Id="rId148" Type="http://schemas.openxmlformats.org/officeDocument/2006/relationships/image" Target="../media/image148.png"/><Relationship Id="rId164" Type="http://schemas.openxmlformats.org/officeDocument/2006/relationships/image" Target="../media/image164.png"/><Relationship Id="rId169" Type="http://schemas.openxmlformats.org/officeDocument/2006/relationships/image" Target="../media/image169.png"/><Relationship Id="rId185" Type="http://schemas.openxmlformats.org/officeDocument/2006/relationships/image" Target="../media/image185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80" Type="http://schemas.openxmlformats.org/officeDocument/2006/relationships/image" Target="../media/image180.png"/><Relationship Id="rId26" Type="http://schemas.openxmlformats.org/officeDocument/2006/relationships/image" Target="../media/image26.png"/><Relationship Id="rId47" Type="http://schemas.openxmlformats.org/officeDocument/2006/relationships/image" Target="../media/image47.png"/><Relationship Id="rId68" Type="http://schemas.openxmlformats.org/officeDocument/2006/relationships/image" Target="../media/image68.png"/><Relationship Id="rId89" Type="http://schemas.openxmlformats.org/officeDocument/2006/relationships/image" Target="../media/image89.png"/><Relationship Id="rId112" Type="http://schemas.openxmlformats.org/officeDocument/2006/relationships/image" Target="../media/image112.png"/><Relationship Id="rId133" Type="http://schemas.openxmlformats.org/officeDocument/2006/relationships/image" Target="../media/image133.png"/><Relationship Id="rId154" Type="http://schemas.openxmlformats.org/officeDocument/2006/relationships/image" Target="../media/image154.png"/><Relationship Id="rId175" Type="http://schemas.openxmlformats.org/officeDocument/2006/relationships/image" Target="../media/image175.png"/><Relationship Id="rId196" Type="http://schemas.openxmlformats.org/officeDocument/2006/relationships/image" Target="../media/image196.png"/><Relationship Id="rId200" Type="http://schemas.openxmlformats.org/officeDocument/2006/relationships/image" Target="../media/image20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209550</xdr:colOff>
      <xdr:row>1</xdr:row>
      <xdr:rowOff>142875</xdr:rowOff>
    </xdr:to>
    <xdr:pic>
      <xdr:nvPicPr>
        <xdr:cNvPr id="2" name="Picture 1" descr="https://upload.wikimedia.org/wikipedia/commons/thumb/9/9a/Flag_of_Afghanistan.svg/22px-Flag_of_Afghanistan.svg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209550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209550</xdr:colOff>
      <xdr:row>2</xdr:row>
      <xdr:rowOff>152400</xdr:rowOff>
    </xdr:to>
    <xdr:pic>
      <xdr:nvPicPr>
        <xdr:cNvPr id="3" name="Picture 2" descr="https://upload.wikimedia.org/wikipedia/commons/thumb/3/36/Flag_of_Albania.svg/22px-Flag_of_Albania.svg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600075"/>
          <a:ext cx="209550" cy="1524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209550</xdr:colOff>
      <xdr:row>3</xdr:row>
      <xdr:rowOff>142875</xdr:rowOff>
    </xdr:to>
    <xdr:pic>
      <xdr:nvPicPr>
        <xdr:cNvPr id="4" name="Picture 3" descr="https://upload.wikimedia.org/wikipedia/commons/thumb/7/77/Flag_of_Algeria.svg/22px-Flag_of_Algeria.svg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809625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209550</xdr:colOff>
      <xdr:row>4</xdr:row>
      <xdr:rowOff>142875</xdr:rowOff>
    </xdr:to>
    <xdr:pic>
      <xdr:nvPicPr>
        <xdr:cNvPr id="5" name="Picture 4" descr="https://upload.wikimedia.org/wikipedia/commons/thumb/1/19/Flag_of_Andorra.svg/22px-Flag_of_Andorra.svg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1543050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209550</xdr:colOff>
      <xdr:row>5</xdr:row>
      <xdr:rowOff>142875</xdr:rowOff>
    </xdr:to>
    <xdr:pic>
      <xdr:nvPicPr>
        <xdr:cNvPr id="6" name="Picture 5" descr="https://upload.wikimedia.org/wikipedia/commons/thumb/9/9d/Flag_of_Angola.svg/22px-Flag_of_Angola.svg.pn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1752600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209550</xdr:colOff>
      <xdr:row>6</xdr:row>
      <xdr:rowOff>142875</xdr:rowOff>
    </xdr:to>
    <xdr:pic>
      <xdr:nvPicPr>
        <xdr:cNvPr id="7" name="Picture 6" descr="https://upload.wikimedia.org/wikipedia/commons/thumb/8/89/Flag_of_Antigua_and_Barbuda.svg/22px-Flag_of_Antigua_and_Barbuda.svg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1962150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209550</xdr:colOff>
      <xdr:row>7</xdr:row>
      <xdr:rowOff>133350</xdr:rowOff>
    </xdr:to>
    <xdr:pic>
      <xdr:nvPicPr>
        <xdr:cNvPr id="8" name="Picture 7" descr="https://upload.wikimedia.org/wikipedia/commons/thumb/1/1a/Flag_of_Argentina.svg/22px-Flag_of_Argentina.svg.pn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2543175"/>
          <a:ext cx="209550" cy="1333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209550</xdr:colOff>
      <xdr:row>8</xdr:row>
      <xdr:rowOff>104775</xdr:rowOff>
    </xdr:to>
    <xdr:pic>
      <xdr:nvPicPr>
        <xdr:cNvPr id="9" name="Picture 8" descr="https://upload.wikimedia.org/wikipedia/commons/thumb/2/2f/Flag_of_Armenia.svg/22px-Flag_of_Armenia.svg.pn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2933700"/>
          <a:ext cx="20955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209550</xdr:colOff>
      <xdr:row>9</xdr:row>
      <xdr:rowOff>142875</xdr:rowOff>
    </xdr:to>
    <xdr:pic>
      <xdr:nvPicPr>
        <xdr:cNvPr id="10" name="Picture 9" descr="https://upload.wikimedia.org/wikipedia/commons/thumb/f/f6/Flag_of_Aruba.svg/22px-Flag_of_Aruba.svg.pn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3143250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209550</xdr:colOff>
      <xdr:row>10</xdr:row>
      <xdr:rowOff>104775</xdr:rowOff>
    </xdr:to>
    <xdr:pic>
      <xdr:nvPicPr>
        <xdr:cNvPr id="11" name="Picture 10" descr="https://upload.wikimedia.org/wikipedia/commons/thumb/8/87/Flag_of_American_Samoa.svg/22px-Flag_of_American_Samoa.svg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3352800"/>
          <a:ext cx="20955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209550</xdr:colOff>
      <xdr:row>11</xdr:row>
      <xdr:rowOff>104775</xdr:rowOff>
    </xdr:to>
    <xdr:pic>
      <xdr:nvPicPr>
        <xdr:cNvPr id="12" name="Picture 11" descr="https://upload.wikimedia.org/wikipedia/en/thumb/b/b9/Flag_of_Australia.svg/22px-Flag_of_Australia.svg.pn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3743325"/>
          <a:ext cx="20955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209550</xdr:colOff>
      <xdr:row>12</xdr:row>
      <xdr:rowOff>142875</xdr:rowOff>
    </xdr:to>
    <xdr:pic>
      <xdr:nvPicPr>
        <xdr:cNvPr id="13" name="Picture 12" descr="https://upload.wikimedia.org/wikipedia/commons/thumb/4/41/Flag_of_Austria.svg/22px-Flag_of_Austria.svg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4133850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209550</xdr:colOff>
      <xdr:row>13</xdr:row>
      <xdr:rowOff>104775</xdr:rowOff>
    </xdr:to>
    <xdr:pic>
      <xdr:nvPicPr>
        <xdr:cNvPr id="14" name="Picture 13" descr="https://upload.wikimedia.org/wikipedia/commons/thumb/d/dd/Flag_of_Azerbaijan.svg/22px-Flag_of_Azerbaijan.svg.pn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4343400"/>
          <a:ext cx="20955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209550</xdr:colOff>
      <xdr:row>14</xdr:row>
      <xdr:rowOff>104775</xdr:rowOff>
    </xdr:to>
    <xdr:pic>
      <xdr:nvPicPr>
        <xdr:cNvPr id="15" name="Picture 14" descr="https://upload.wikimedia.org/wikipedia/commons/thumb/9/93/Flag_of_the_Bahamas.svg/22px-Flag_of_the_Bahamas.svg.pn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4733925"/>
          <a:ext cx="20955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209550</xdr:colOff>
      <xdr:row>15</xdr:row>
      <xdr:rowOff>123825</xdr:rowOff>
    </xdr:to>
    <xdr:pic>
      <xdr:nvPicPr>
        <xdr:cNvPr id="16" name="Picture 15" descr="https://upload.wikimedia.org/wikipedia/commons/thumb/f/f9/Flag_of_Bangladesh.svg/22px-Flag_of_Bangladesh.svg.pn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5124450"/>
          <a:ext cx="20955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209550</xdr:colOff>
      <xdr:row>16</xdr:row>
      <xdr:rowOff>142875</xdr:rowOff>
    </xdr:to>
    <xdr:pic>
      <xdr:nvPicPr>
        <xdr:cNvPr id="17" name="Picture 16" descr="https://upload.wikimedia.org/wikipedia/commons/thumb/e/ef/Flag_of_Barbados.svg/22px-Flag_of_Barbados.svg.pn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5514975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209550</xdr:colOff>
      <xdr:row>17</xdr:row>
      <xdr:rowOff>123825</xdr:rowOff>
    </xdr:to>
    <xdr:pic>
      <xdr:nvPicPr>
        <xdr:cNvPr id="18" name="Picture 17" descr="https://upload.wikimedia.org/wikipedia/commons/thumb/5/50/Flag_of_Burundi.svg/22px-Flag_of_Burundi.svg.pn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5905500"/>
          <a:ext cx="20955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209550</xdr:colOff>
      <xdr:row>18</xdr:row>
      <xdr:rowOff>142875</xdr:rowOff>
    </xdr:to>
    <xdr:pic>
      <xdr:nvPicPr>
        <xdr:cNvPr id="19" name="Picture 18" descr="https://upload.wikimedia.org/wikipedia/commons/thumb/9/92/Flag_of_Belgium_%28civil%29.svg/22px-Flag_of_Belgium_%28civil%29.svg.pn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6115050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209550</xdr:colOff>
      <xdr:row>19</xdr:row>
      <xdr:rowOff>142875</xdr:rowOff>
    </xdr:to>
    <xdr:pic>
      <xdr:nvPicPr>
        <xdr:cNvPr id="20" name="Picture 19" descr="https://upload.wikimedia.org/wikipedia/commons/thumb/0/0a/Flag_of_Benin.svg/22px-Flag_of_Benin.svg.pn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6324600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209550</xdr:colOff>
      <xdr:row>20</xdr:row>
      <xdr:rowOff>104775</xdr:rowOff>
    </xdr:to>
    <xdr:pic>
      <xdr:nvPicPr>
        <xdr:cNvPr id="21" name="Picture 20" descr="https://upload.wikimedia.org/wikipedia/commons/thumb/b/bf/Flag_of_Bermuda.svg/22px-Flag_of_Bermuda.svg.pn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7239000"/>
          <a:ext cx="20955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209550</xdr:colOff>
      <xdr:row>21</xdr:row>
      <xdr:rowOff>142875</xdr:rowOff>
    </xdr:to>
    <xdr:pic>
      <xdr:nvPicPr>
        <xdr:cNvPr id="22" name="Picture 21" descr="https://upload.wikimedia.org/wikipedia/commons/thumb/9/91/Flag_of_Bhutan.svg/22px-Flag_of_Bhutan.svg.png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7629525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209550</xdr:colOff>
      <xdr:row>22</xdr:row>
      <xdr:rowOff>104775</xdr:rowOff>
    </xdr:to>
    <xdr:pic>
      <xdr:nvPicPr>
        <xdr:cNvPr id="23" name="Picture 22" descr="https://upload.wikimedia.org/wikipedia/commons/thumb/b/bf/Flag_of_Bosnia_and_Herzegovina.svg/22px-Flag_of_Bosnia_and_Herzegovina.svg.pn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7839075"/>
          <a:ext cx="20955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209550</xdr:colOff>
      <xdr:row>23</xdr:row>
      <xdr:rowOff>142875</xdr:rowOff>
    </xdr:to>
    <xdr:pic>
      <xdr:nvPicPr>
        <xdr:cNvPr id="24" name="Picture 23" descr="https://upload.wikimedia.org/wikipedia/commons/thumb/e/e7/Flag_of_Belize.svg/22px-Flag_of_Belize.svg.pn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8610600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209550</xdr:colOff>
      <xdr:row>24</xdr:row>
      <xdr:rowOff>104775</xdr:rowOff>
    </xdr:to>
    <xdr:pic>
      <xdr:nvPicPr>
        <xdr:cNvPr id="25" name="Picture 24" descr="https://upload.wikimedia.org/wikipedia/commons/thumb/8/85/Flag_of_Belarus.svg/22px-Flag_of_Belarus.svg.pn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9163050"/>
          <a:ext cx="20955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209550</xdr:colOff>
      <xdr:row>25</xdr:row>
      <xdr:rowOff>142875</xdr:rowOff>
    </xdr:to>
    <xdr:pic>
      <xdr:nvPicPr>
        <xdr:cNvPr id="26" name="Picture 25" descr="https://upload.wikimedia.org/wikipedia/commons/thumb/d/de/Flag_of_Bolivia_%28state%29.svg/22px-Flag_of_Bolivia_%28state%29.svg.png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9372600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209550</xdr:colOff>
      <xdr:row>26</xdr:row>
      <xdr:rowOff>142875</xdr:rowOff>
    </xdr:to>
    <xdr:pic>
      <xdr:nvPicPr>
        <xdr:cNvPr id="27" name="Picture 26" descr="https://upload.wikimedia.org/wikipedia/commons/thumb/f/fa/Flag_of_Botswana.svg/22px-Flag_of_Botswana.svg.png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9582150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209550</xdr:colOff>
      <xdr:row>27</xdr:row>
      <xdr:rowOff>142875</xdr:rowOff>
    </xdr:to>
    <xdr:pic>
      <xdr:nvPicPr>
        <xdr:cNvPr id="28" name="Picture 27" descr="https://upload.wikimedia.org/wikipedia/en/thumb/0/05/Flag_of_Brazil.svg/22px-Flag_of_Brazil.svg.png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9972675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209550</xdr:colOff>
      <xdr:row>28</xdr:row>
      <xdr:rowOff>123825</xdr:rowOff>
    </xdr:to>
    <xdr:pic>
      <xdr:nvPicPr>
        <xdr:cNvPr id="29" name="Picture 28" descr="https://upload.wikimedia.org/wikipedia/commons/thumb/2/2c/Flag_of_Bahrain.svg/22px-Flag_of_Bahrain.svg.png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10182225"/>
          <a:ext cx="20955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209550</xdr:colOff>
      <xdr:row>29</xdr:row>
      <xdr:rowOff>104775</xdr:rowOff>
    </xdr:to>
    <xdr:pic>
      <xdr:nvPicPr>
        <xdr:cNvPr id="30" name="Picture 29" descr="https://upload.wikimedia.org/wikipedia/commons/thumb/9/9c/Flag_of_Brunei.svg/22px-Flag_of_Brunei.svg.png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10391775"/>
          <a:ext cx="20955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209550</xdr:colOff>
      <xdr:row>30</xdr:row>
      <xdr:rowOff>123825</xdr:rowOff>
    </xdr:to>
    <xdr:pic>
      <xdr:nvPicPr>
        <xdr:cNvPr id="31" name="Picture 30" descr="https://upload.wikimedia.org/wikipedia/commons/thumb/9/9a/Flag_of_Bulgaria.svg/22px-Flag_of_Bulgaria.svg.png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10601325"/>
          <a:ext cx="20955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209550</xdr:colOff>
      <xdr:row>31</xdr:row>
      <xdr:rowOff>142875</xdr:rowOff>
    </xdr:to>
    <xdr:pic>
      <xdr:nvPicPr>
        <xdr:cNvPr id="32" name="Picture 31" descr="https://upload.wikimedia.org/wikipedia/commons/thumb/3/31/Flag_of_Burkina_Faso.svg/22px-Flag_of_Burkina_Faso.svg.png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10810875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209550</xdr:colOff>
      <xdr:row>32</xdr:row>
      <xdr:rowOff>142875</xdr:rowOff>
    </xdr:to>
    <xdr:pic>
      <xdr:nvPicPr>
        <xdr:cNvPr id="33" name="Picture 32" descr="https://upload.wikimedia.org/wikipedia/commons/thumb/6/6f/Flag_of_the_Central_African_Republic.svg/22px-Flag_of_the_Central_African_Republic.svg.png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11363325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133350</xdr:rowOff>
    </xdr:to>
    <xdr:pic>
      <xdr:nvPicPr>
        <xdr:cNvPr id="34" name="Picture 33" descr="https://upload.wikimedia.org/wikipedia/commons/thumb/8/83/Flag_of_Cambodia.svg/22px-Flag_of_Cambodia.svg.png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11944350"/>
          <a:ext cx="209550" cy="1333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209550</xdr:colOff>
      <xdr:row>34</xdr:row>
      <xdr:rowOff>104775</xdr:rowOff>
    </xdr:to>
    <xdr:pic>
      <xdr:nvPicPr>
        <xdr:cNvPr id="35" name="Picture 34" descr="https://upload.wikimedia.org/wikipedia/en/thumb/c/cf/Flag_of_Canada.svg/22px-Flag_of_Canada.svg.png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12858750"/>
          <a:ext cx="20955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209550</xdr:colOff>
      <xdr:row>35</xdr:row>
      <xdr:rowOff>104775</xdr:rowOff>
    </xdr:to>
    <xdr:pic>
      <xdr:nvPicPr>
        <xdr:cNvPr id="36" name="Picture 35" descr="https://upload.wikimedia.org/wikipedia/commons/thumb/0/0f/Flag_of_the_Cayman_Islands.svg/22px-Flag_of_the_Cayma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13068300"/>
          <a:ext cx="20955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209550</xdr:colOff>
      <xdr:row>36</xdr:row>
      <xdr:rowOff>142875</xdr:rowOff>
    </xdr:to>
    <xdr:pic>
      <xdr:nvPicPr>
        <xdr:cNvPr id="37" name="Picture 36" descr="https://upload.wikimedia.org/wikipedia/commons/thumb/9/92/Flag_of_the_Republic_of_the_Congo.svg/22px-Flag_of_the_Republic_of_the_Congo.svg.png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13458825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209550</xdr:colOff>
      <xdr:row>37</xdr:row>
      <xdr:rowOff>142875</xdr:rowOff>
    </xdr:to>
    <xdr:pic>
      <xdr:nvPicPr>
        <xdr:cNvPr id="38" name="Picture 37" descr="https://upload.wikimedia.org/wikipedia/commons/thumb/4/4b/Flag_of_Chad.svg/22px-Flag_of_Chad.svg.png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13668375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209550</xdr:colOff>
      <xdr:row>38</xdr:row>
      <xdr:rowOff>142875</xdr:rowOff>
    </xdr:to>
    <xdr:pic>
      <xdr:nvPicPr>
        <xdr:cNvPr id="39" name="Picture 38" descr="https://upload.wikimedia.org/wikipedia/commons/thumb/7/78/Flag_of_Chile.svg/22px-Flag_of_Chile.svg.png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14039850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209550</xdr:colOff>
      <xdr:row>39</xdr:row>
      <xdr:rowOff>142875</xdr:rowOff>
    </xdr:to>
    <xdr:pic>
      <xdr:nvPicPr>
        <xdr:cNvPr id="40" name="Picture 39" descr="https://upload.wikimedia.org/wikipedia/commons/thumb/f/fa/Flag_of_the_People%27s_Republic_of_China.svg/22px-Flag_of_the_People%27s_Republic_of_China.svg.png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14773275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209550</xdr:colOff>
      <xdr:row>40</xdr:row>
      <xdr:rowOff>142875</xdr:rowOff>
    </xdr:to>
    <xdr:pic>
      <xdr:nvPicPr>
        <xdr:cNvPr id="41" name="Picture 40" descr="https://upload.wikimedia.org/wikipedia/commons/thumb/f/fe/Flag_of_C%C3%B4te_d%27Ivoire.svg/22px-Flag_of_C%C3%B4te_d%27Ivoire.svg.png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14982825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209550</xdr:colOff>
      <xdr:row>41</xdr:row>
      <xdr:rowOff>142875</xdr:rowOff>
    </xdr:to>
    <xdr:pic>
      <xdr:nvPicPr>
        <xdr:cNvPr id="42" name="Picture 41" descr="https://upload.wikimedia.org/wikipedia/commons/thumb/4/4f/Flag_of_Cameroon.svg/22px-Flag_of_Cameroon.svg.png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15716250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209550</xdr:colOff>
      <xdr:row>42</xdr:row>
      <xdr:rowOff>161925</xdr:rowOff>
    </xdr:to>
    <xdr:pic>
      <xdr:nvPicPr>
        <xdr:cNvPr id="43" name="Picture 42" descr="https://upload.wikimedia.org/wikipedia/commons/thumb/6/6f/Flag_of_the_Democratic_Republic_of_the_Congo.svg/22px-Flag_of_the_Democratic_Republic_of_the_Congo.svg.png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16106775"/>
          <a:ext cx="209550" cy="1619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209550</xdr:colOff>
      <xdr:row>43</xdr:row>
      <xdr:rowOff>104775</xdr:rowOff>
    </xdr:to>
    <xdr:pic>
      <xdr:nvPicPr>
        <xdr:cNvPr id="44" name="Picture 43" descr="https://upload.wikimedia.org/wikipedia/commons/thumb/3/35/Flag_of_the_Cook_Islands.svg/22px-Flag_of_the_Cook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17021175"/>
          <a:ext cx="20955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209550</xdr:colOff>
      <xdr:row>44</xdr:row>
      <xdr:rowOff>142875</xdr:rowOff>
    </xdr:to>
    <xdr:pic>
      <xdr:nvPicPr>
        <xdr:cNvPr id="45" name="Picture 44" descr="https://upload.wikimedia.org/wikipedia/commons/thumb/2/21/Flag_of_Colombia.svg/22px-Flag_of_Colombia.svg.png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17411700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209550</xdr:colOff>
      <xdr:row>45</xdr:row>
      <xdr:rowOff>123825</xdr:rowOff>
    </xdr:to>
    <xdr:pic>
      <xdr:nvPicPr>
        <xdr:cNvPr id="46" name="Picture 45" descr="https://upload.wikimedia.org/wikipedia/commons/thumb/9/94/Flag_of_the_Comoros.svg/22px-Flag_of_the_Comoros.svg.png"/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17802225"/>
          <a:ext cx="20955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209550</xdr:colOff>
      <xdr:row>46</xdr:row>
      <xdr:rowOff>123825</xdr:rowOff>
    </xdr:to>
    <xdr:pic>
      <xdr:nvPicPr>
        <xdr:cNvPr id="47" name="Picture 46" descr="https://upload.wikimedia.org/wikipedia/commons/thumb/3/38/Flag_of_Cape_Verde.svg/22px-Flag_of_Cape_Verde.svg.png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18192750"/>
          <a:ext cx="20955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209550</xdr:colOff>
      <xdr:row>47</xdr:row>
      <xdr:rowOff>123825</xdr:rowOff>
    </xdr:to>
    <xdr:pic>
      <xdr:nvPicPr>
        <xdr:cNvPr id="48" name="Picture 47" descr="https://upload.wikimedia.org/wikipedia/commons/thumb/b/bc/Flag_of_Costa_Rica_%28state%29.svg/22px-Flag_of_Costa_Rica_%28state%29.svg.png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18583275"/>
          <a:ext cx="20955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209550</xdr:colOff>
      <xdr:row>48</xdr:row>
      <xdr:rowOff>104775</xdr:rowOff>
    </xdr:to>
    <xdr:pic>
      <xdr:nvPicPr>
        <xdr:cNvPr id="49" name="Picture 48" descr="https://upload.wikimedia.org/wikipedia/commons/thumb/1/1b/Flag_of_Croatia.svg/22px-Flag_of_Croatia.svg.png"/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18973800"/>
          <a:ext cx="20955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209550</xdr:colOff>
      <xdr:row>49</xdr:row>
      <xdr:rowOff>104775</xdr:rowOff>
    </xdr:to>
    <xdr:pic>
      <xdr:nvPicPr>
        <xdr:cNvPr id="50" name="Picture 49" descr="https://upload.wikimedia.org/wikipedia/commons/thumb/b/bd/Flag_of_Cuba.svg/22px-Flag_of_Cuba.svg.png"/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19183350"/>
          <a:ext cx="20955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209550</xdr:colOff>
      <xdr:row>50</xdr:row>
      <xdr:rowOff>142875</xdr:rowOff>
    </xdr:to>
    <xdr:pic>
      <xdr:nvPicPr>
        <xdr:cNvPr id="51" name="Picture 50" descr="https://upload.wikimedia.org/wikipedia/commons/thumb/d/d4/Flag_of_Cyprus.svg/22px-Flag_of_Cyprus.svg.png"/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19392900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209550</xdr:colOff>
      <xdr:row>51</xdr:row>
      <xdr:rowOff>142875</xdr:rowOff>
    </xdr:to>
    <xdr:pic>
      <xdr:nvPicPr>
        <xdr:cNvPr id="52" name="Picture 51" descr="https://upload.wikimedia.org/wikipedia/commons/thumb/c/cb/Flag_of_the_Czech_Republic.svg/22px-Flag_of_the_Czech_Republic.svg.png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19602450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209550</xdr:colOff>
      <xdr:row>52</xdr:row>
      <xdr:rowOff>161925</xdr:rowOff>
    </xdr:to>
    <xdr:pic>
      <xdr:nvPicPr>
        <xdr:cNvPr id="53" name="Picture 52" descr="https://upload.wikimedia.org/wikipedia/commons/thumb/9/9c/Flag_of_Denmark.svg/22px-Flag_of_Denmark.svg.png"/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19992975"/>
          <a:ext cx="209550" cy="1619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209550</xdr:colOff>
      <xdr:row>53</xdr:row>
      <xdr:rowOff>142875</xdr:rowOff>
    </xdr:to>
    <xdr:pic>
      <xdr:nvPicPr>
        <xdr:cNvPr id="54" name="Picture 53" descr="https://upload.wikimedia.org/wikipedia/commons/thumb/3/34/Flag_of_Djibouti.svg/22px-Flag_of_Djibouti.svg.png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20907375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209550</xdr:colOff>
      <xdr:row>54</xdr:row>
      <xdr:rowOff>104775</xdr:rowOff>
    </xdr:to>
    <xdr:pic>
      <xdr:nvPicPr>
        <xdr:cNvPr id="55" name="Picture 54" descr="https://upload.wikimedia.org/wikipedia/commons/thumb/c/c4/Flag_of_Dominica.svg/22px-Flag_of_Dominica.svg.png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21116925"/>
          <a:ext cx="20955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209550</xdr:colOff>
      <xdr:row>55</xdr:row>
      <xdr:rowOff>142875</xdr:rowOff>
    </xdr:to>
    <xdr:pic>
      <xdr:nvPicPr>
        <xdr:cNvPr id="56" name="Picture 55" descr="https://upload.wikimedia.org/wikipedia/commons/thumb/9/9f/Flag_of_the_Dominican_Republic.svg/22px-Flag_of_the_Dominican_Republic.svg.png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21507450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209550</xdr:colOff>
      <xdr:row>56</xdr:row>
      <xdr:rowOff>142875</xdr:rowOff>
    </xdr:to>
    <xdr:pic>
      <xdr:nvPicPr>
        <xdr:cNvPr id="57" name="Picture 56" descr="https://upload.wikimedia.org/wikipedia/commons/thumb/e/e8/Flag_of_Ecuador.svg/22px-Flag_of_Ecuador.svg.png"/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22088475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209550</xdr:colOff>
      <xdr:row>57</xdr:row>
      <xdr:rowOff>142875</xdr:rowOff>
    </xdr:to>
    <xdr:pic>
      <xdr:nvPicPr>
        <xdr:cNvPr id="58" name="Picture 57" descr="https://upload.wikimedia.org/wikipedia/commons/thumb/f/fe/Flag_of_Egypt.svg/22px-Flag_of_Egypt.svg.png"/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22298025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209550</xdr:colOff>
      <xdr:row>58</xdr:row>
      <xdr:rowOff>104775</xdr:rowOff>
    </xdr:to>
    <xdr:pic>
      <xdr:nvPicPr>
        <xdr:cNvPr id="59" name="Picture 58" descr="https://upload.wikimedia.org/wikipedia/commons/thumb/2/29/Flag_of_Eritrea.svg/22px-Flag_of_Eritrea.svg.png"/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23212425"/>
          <a:ext cx="20955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209550</xdr:colOff>
      <xdr:row>59</xdr:row>
      <xdr:rowOff>114300</xdr:rowOff>
    </xdr:to>
    <xdr:pic>
      <xdr:nvPicPr>
        <xdr:cNvPr id="60" name="Picture 59" descr="https://upload.wikimedia.org/wikipedia/commons/thumb/3/34/Flag_of_El_Salvador.svg/22px-Flag_of_El_Salvador.svg.png"/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23421975"/>
          <a:ext cx="20955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209550</xdr:colOff>
      <xdr:row>60</xdr:row>
      <xdr:rowOff>142875</xdr:rowOff>
    </xdr:to>
    <xdr:pic>
      <xdr:nvPicPr>
        <xdr:cNvPr id="61" name="Picture 60" descr="https://upload.wikimedia.org/wikipedia/en/thumb/9/9a/Flag_of_Spain.svg/22px-Flag_of_Spain.svg.png"/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23974425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209550</xdr:colOff>
      <xdr:row>61</xdr:row>
      <xdr:rowOff>133350</xdr:rowOff>
    </xdr:to>
    <xdr:pic>
      <xdr:nvPicPr>
        <xdr:cNvPr id="62" name="Picture 61" descr="https://upload.wikimedia.org/wikipedia/commons/thumb/8/8f/Flag_of_Estonia.svg/22px-Flag_of_Estonia.svg.png"/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24707850"/>
          <a:ext cx="209550" cy="1333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209550</xdr:colOff>
      <xdr:row>62</xdr:row>
      <xdr:rowOff>104775</xdr:rowOff>
    </xdr:to>
    <xdr:pic>
      <xdr:nvPicPr>
        <xdr:cNvPr id="63" name="Picture 62" descr="https://upload.wikimedia.org/wikipedia/commons/thumb/7/71/Flag_of_Ethiopia.svg/22px-Flag_of_Ethiopia.svg.png"/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24917400"/>
          <a:ext cx="20955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209550</xdr:colOff>
      <xdr:row>63</xdr:row>
      <xdr:rowOff>104775</xdr:rowOff>
    </xdr:to>
    <xdr:pic>
      <xdr:nvPicPr>
        <xdr:cNvPr id="64" name="Picture 63" descr="https://upload.wikimedia.org/wikipedia/commons/thumb/b/ba/Flag_of_Fiji.svg/22px-Flag_of_Fiji.svg.png"/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25469850"/>
          <a:ext cx="20955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209550</xdr:colOff>
      <xdr:row>64</xdr:row>
      <xdr:rowOff>123825</xdr:rowOff>
    </xdr:to>
    <xdr:pic>
      <xdr:nvPicPr>
        <xdr:cNvPr id="65" name="Picture 64" descr="https://upload.wikimedia.org/wikipedia/commons/thumb/b/bc/Flag_of_Finland.svg/22px-Flag_of_Finland.svg.png"/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25841325"/>
          <a:ext cx="20955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209550</xdr:colOff>
      <xdr:row>65</xdr:row>
      <xdr:rowOff>142875</xdr:rowOff>
    </xdr:to>
    <xdr:pic>
      <xdr:nvPicPr>
        <xdr:cNvPr id="66" name="Picture 65" descr="https://upload.wikimedia.org/wikipedia/en/thumb/c/c3/Flag_of_France.svg/22px-Flag_of_France.svg.png"/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26050875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209550</xdr:colOff>
      <xdr:row>66</xdr:row>
      <xdr:rowOff>114300</xdr:rowOff>
    </xdr:to>
    <xdr:pic>
      <xdr:nvPicPr>
        <xdr:cNvPr id="67" name="Picture 66" descr="https://upload.wikimedia.org/wikipedia/commons/thumb/e/e4/Flag_of_the_Federated_States_of_Micronesia.svg/22px-Flag_of_the_Federated_States_of_Micronesia.svg.png"/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26260425"/>
          <a:ext cx="20955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209550</xdr:colOff>
      <xdr:row>67</xdr:row>
      <xdr:rowOff>161925</xdr:rowOff>
    </xdr:to>
    <xdr:pic>
      <xdr:nvPicPr>
        <xdr:cNvPr id="68" name="Picture 67" descr="https://upload.wikimedia.org/wikipedia/commons/thumb/0/04/Flag_of_Gabon.svg/22px-Flag_of_Gabon.svg.png"/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27222450"/>
          <a:ext cx="209550" cy="1619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209550</xdr:colOff>
      <xdr:row>68</xdr:row>
      <xdr:rowOff>142875</xdr:rowOff>
    </xdr:to>
    <xdr:pic>
      <xdr:nvPicPr>
        <xdr:cNvPr id="69" name="Picture 68" descr="https://upload.wikimedia.org/wikipedia/commons/thumb/7/77/Flag_of_The_Gambia.svg/22px-Flag_of_The_Gambia.svg.png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27432000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209550</xdr:colOff>
      <xdr:row>69</xdr:row>
      <xdr:rowOff>104775</xdr:rowOff>
    </xdr:to>
    <xdr:pic>
      <xdr:nvPicPr>
        <xdr:cNvPr id="70" name="Picture 69" descr="https://upload.wikimedia.org/wikipedia/en/thumb/a/ae/Flag_of_the_United_Kingdom.svg/22px-Flag_of_the_United_Kingdom.svg.png"/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27822525"/>
          <a:ext cx="20955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209550</xdr:colOff>
      <xdr:row>70</xdr:row>
      <xdr:rowOff>104775</xdr:rowOff>
    </xdr:to>
    <xdr:pic>
      <xdr:nvPicPr>
        <xdr:cNvPr id="71" name="Picture 70" descr="https://upload.wikimedia.org/wikipedia/commons/thumb/0/01/Flag_of_Guinea-Bissau.svg/22px-Flag_of_Guinea-Bissau.svg.png"/>
        <xdr:cNvPicPr>
          <a:picLocks noChangeAspect="1" noChangeArrowheads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28736925"/>
          <a:ext cx="20955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209550</xdr:colOff>
      <xdr:row>71</xdr:row>
      <xdr:rowOff>142875</xdr:rowOff>
    </xdr:to>
    <xdr:pic>
      <xdr:nvPicPr>
        <xdr:cNvPr id="72" name="Picture 71" descr="https://upload.wikimedia.org/wikipedia/commons/thumb/0/0f/Flag_of_Georgia.svg/22px-Flag_of_Georgia.svg.png"/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29127450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209550</xdr:colOff>
      <xdr:row>72</xdr:row>
      <xdr:rowOff>142875</xdr:rowOff>
    </xdr:to>
    <xdr:pic>
      <xdr:nvPicPr>
        <xdr:cNvPr id="73" name="Picture 72" descr="https://upload.wikimedia.org/wikipedia/commons/thumb/3/31/Flag_of_Equatorial_Guinea.svg/22px-Flag_of_Equatorial_Guinea.svg.png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29337000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209550</xdr:colOff>
      <xdr:row>73</xdr:row>
      <xdr:rowOff>123825</xdr:rowOff>
    </xdr:to>
    <xdr:pic>
      <xdr:nvPicPr>
        <xdr:cNvPr id="74" name="Picture 73" descr="https://upload.wikimedia.org/wikipedia/en/thumb/b/ba/Flag_of_Germany.svg/22px-Flag_of_Germany.svg.png"/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29918025"/>
          <a:ext cx="20955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209550</xdr:colOff>
      <xdr:row>74</xdr:row>
      <xdr:rowOff>142875</xdr:rowOff>
    </xdr:to>
    <xdr:pic>
      <xdr:nvPicPr>
        <xdr:cNvPr id="75" name="Picture 74" descr="https://upload.wikimedia.org/wikipedia/commons/thumb/1/19/Flag_of_Ghana.svg/22px-Flag_of_Ghana.svg.png"/>
        <xdr:cNvPicPr>
          <a:picLocks noChangeAspect="1" noChangeArrowheads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30651450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209550</xdr:colOff>
      <xdr:row>75</xdr:row>
      <xdr:rowOff>142875</xdr:rowOff>
    </xdr:to>
    <xdr:pic>
      <xdr:nvPicPr>
        <xdr:cNvPr id="76" name="Picture 75" descr="https://upload.wikimedia.org/wikipedia/commons/thumb/5/5c/Flag_of_Greece.svg/22px-Flag_of_Greece.svg.png"/>
        <xdr:cNvPicPr>
          <a:picLocks noChangeAspect="1" noChangeArrowheads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30861000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209550</xdr:colOff>
      <xdr:row>76</xdr:row>
      <xdr:rowOff>123825</xdr:rowOff>
    </xdr:to>
    <xdr:pic>
      <xdr:nvPicPr>
        <xdr:cNvPr id="77" name="Picture 76" descr="https://upload.wikimedia.org/wikipedia/commons/thumb/b/bc/Flag_of_Grenada.svg/22px-Flag_of_Grenada.svg.png"/>
        <xdr:cNvPicPr>
          <a:picLocks noChangeAspect="1" noChangeArrowheads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31070550"/>
          <a:ext cx="20955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209550</xdr:colOff>
      <xdr:row>77</xdr:row>
      <xdr:rowOff>133350</xdr:rowOff>
    </xdr:to>
    <xdr:pic>
      <xdr:nvPicPr>
        <xdr:cNvPr id="78" name="Picture 77" descr="https://upload.wikimedia.org/wikipedia/commons/thumb/e/ec/Flag_of_Guatemala.svg/22px-Flag_of_Guatemala.svg.png"/>
        <xdr:cNvPicPr>
          <a:picLocks noChangeAspect="1" noChangeArrowheads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31280100"/>
          <a:ext cx="209550" cy="1333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209550</xdr:colOff>
      <xdr:row>78</xdr:row>
      <xdr:rowOff>142875</xdr:rowOff>
    </xdr:to>
    <xdr:pic>
      <xdr:nvPicPr>
        <xdr:cNvPr id="79" name="Picture 78" descr="https://upload.wikimedia.org/wikipedia/commons/thumb/e/ed/Flag_of_Guinea.svg/22px-Flag_of_Guinea.svg.png"/>
        <xdr:cNvPicPr>
          <a:picLocks noChangeAspect="1" noChangeArrowheads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31670625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209550</xdr:colOff>
      <xdr:row>79</xdr:row>
      <xdr:rowOff>114300</xdr:rowOff>
    </xdr:to>
    <xdr:pic>
      <xdr:nvPicPr>
        <xdr:cNvPr id="80" name="Picture 79" descr="https://upload.wikimedia.org/wikipedia/commons/thumb/0/07/Flag_of_Guam.svg/22px-Flag_of_Guam.svg.png"/>
        <xdr:cNvPicPr>
          <a:picLocks noChangeAspect="1" noChangeArrowheads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31880175"/>
          <a:ext cx="20955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209550</xdr:colOff>
      <xdr:row>80</xdr:row>
      <xdr:rowOff>123825</xdr:rowOff>
    </xdr:to>
    <xdr:pic>
      <xdr:nvPicPr>
        <xdr:cNvPr id="81" name="Picture 80" descr="https://upload.wikimedia.org/wikipedia/commons/thumb/9/99/Flag_of_Guyana.svg/22px-Flag_of_Guyana.svg.png"/>
        <xdr:cNvPicPr>
          <a:picLocks noChangeAspect="1" noChangeArrowheads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32089725"/>
          <a:ext cx="20955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209550</xdr:colOff>
      <xdr:row>81</xdr:row>
      <xdr:rowOff>123825</xdr:rowOff>
    </xdr:to>
    <xdr:pic>
      <xdr:nvPicPr>
        <xdr:cNvPr id="82" name="Picture 81" descr="https://upload.wikimedia.org/wikipedia/commons/thumb/5/56/Flag_of_Haiti.svg/22px-Flag_of_Haiti.svg.png"/>
        <xdr:cNvPicPr>
          <a:picLocks noChangeAspect="1" noChangeArrowheads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32823150"/>
          <a:ext cx="20955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209550</xdr:colOff>
      <xdr:row>82</xdr:row>
      <xdr:rowOff>142875</xdr:rowOff>
    </xdr:to>
    <xdr:pic>
      <xdr:nvPicPr>
        <xdr:cNvPr id="83" name="Picture 82" descr="https://upload.wikimedia.org/wikipedia/commons/thumb/5/5b/Flag_of_Hong_Kong.svg/22px-Flag_of_Hong_Kong.svg.png"/>
        <xdr:cNvPicPr>
          <a:picLocks noChangeAspect="1" noChangeArrowheads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33032700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209550</xdr:colOff>
      <xdr:row>83</xdr:row>
      <xdr:rowOff>104775</xdr:rowOff>
    </xdr:to>
    <xdr:pic>
      <xdr:nvPicPr>
        <xdr:cNvPr id="84" name="Picture 83" descr="https://upload.wikimedia.org/wikipedia/commons/thumb/8/82/Flag_of_Honduras.svg/22px-Flag_of_Honduras.svg.png"/>
        <xdr:cNvPicPr>
          <a:picLocks noChangeAspect="1" noChangeArrowheads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33585150"/>
          <a:ext cx="20955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209550</xdr:colOff>
      <xdr:row>84</xdr:row>
      <xdr:rowOff>104775</xdr:rowOff>
    </xdr:to>
    <xdr:pic>
      <xdr:nvPicPr>
        <xdr:cNvPr id="85" name="Picture 84" descr="https://upload.wikimedia.org/wikipedia/commons/thumb/c/c1/Flag_of_Hungary.svg/22px-Flag_of_Hungary.svg.png"/>
        <xdr:cNvPicPr>
          <a:picLocks noChangeAspect="1" noChangeArrowheads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33975675"/>
          <a:ext cx="20955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209550</xdr:colOff>
      <xdr:row>85</xdr:row>
      <xdr:rowOff>142875</xdr:rowOff>
    </xdr:to>
    <xdr:pic>
      <xdr:nvPicPr>
        <xdr:cNvPr id="86" name="Picture 85" descr="https://upload.wikimedia.org/wikipedia/commons/thumb/9/9f/Flag_of_Indonesia.svg/22px-Flag_of_Indonesia.svg.png"/>
        <xdr:cNvPicPr>
          <a:picLocks noChangeAspect="1" noChangeArrowheads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34709100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209550</xdr:colOff>
      <xdr:row>86</xdr:row>
      <xdr:rowOff>142875</xdr:rowOff>
    </xdr:to>
    <xdr:pic>
      <xdr:nvPicPr>
        <xdr:cNvPr id="87" name="Picture 86" descr="https://upload.wikimedia.org/wikipedia/en/thumb/4/41/Flag_of_India.svg/22px-Flag_of_India.svg.png"/>
        <xdr:cNvPicPr>
          <a:picLocks noChangeAspect="1" noChangeArrowheads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35099625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209550</xdr:colOff>
      <xdr:row>87</xdr:row>
      <xdr:rowOff>123825</xdr:rowOff>
    </xdr:to>
    <xdr:pic>
      <xdr:nvPicPr>
        <xdr:cNvPr id="88" name="Picture 87" descr="https://upload.wikimedia.org/wikipedia/commons/thumb/c/ca/Flag_of_Iran.svg/22px-Flag_of_Iran.svg.png"/>
        <xdr:cNvPicPr>
          <a:picLocks noChangeAspect="1" noChangeArrowheads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35309175"/>
          <a:ext cx="20955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209550</xdr:colOff>
      <xdr:row>88</xdr:row>
      <xdr:rowOff>104775</xdr:rowOff>
    </xdr:to>
    <xdr:pic>
      <xdr:nvPicPr>
        <xdr:cNvPr id="89" name="Picture 88" descr="https://upload.wikimedia.org/wikipedia/commons/thumb/4/45/Flag_of_Ireland.svg/22px-Flag_of_Ireland.svg.png"/>
        <xdr:cNvPicPr>
          <a:picLocks noChangeAspect="1" noChangeArrowheads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36404550"/>
          <a:ext cx="20955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209550</xdr:colOff>
      <xdr:row>89</xdr:row>
      <xdr:rowOff>142875</xdr:rowOff>
    </xdr:to>
    <xdr:pic>
      <xdr:nvPicPr>
        <xdr:cNvPr id="90" name="Picture 89" descr="https://upload.wikimedia.org/wikipedia/commons/thumb/f/f6/Flag_of_Iraq.svg/22px-Flag_of_Iraq.svg.png"/>
        <xdr:cNvPicPr>
          <a:picLocks noChangeAspect="1" noChangeArrowheads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36614100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209550</xdr:colOff>
      <xdr:row>90</xdr:row>
      <xdr:rowOff>152400</xdr:rowOff>
    </xdr:to>
    <xdr:pic>
      <xdr:nvPicPr>
        <xdr:cNvPr id="91" name="Picture 90" descr="https://upload.wikimedia.org/wikipedia/commons/thumb/c/ce/Flag_of_Iceland.svg/22px-Flag_of_Iceland.svg.png"/>
        <xdr:cNvPicPr>
          <a:picLocks noChangeAspect="1" noChangeArrowheads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37166550"/>
          <a:ext cx="209550" cy="1524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209550</xdr:colOff>
      <xdr:row>91</xdr:row>
      <xdr:rowOff>152400</xdr:rowOff>
    </xdr:to>
    <xdr:pic>
      <xdr:nvPicPr>
        <xdr:cNvPr id="92" name="Picture 91" descr="https://upload.wikimedia.org/wikipedia/commons/thumb/d/d4/Flag_of_Israel.svg/22px-Flag_of_Israel.svg.png"/>
        <xdr:cNvPicPr>
          <a:picLocks noChangeAspect="1" noChangeArrowheads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37899975"/>
          <a:ext cx="209550" cy="1524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209550</xdr:colOff>
      <xdr:row>92</xdr:row>
      <xdr:rowOff>142875</xdr:rowOff>
    </xdr:to>
    <xdr:pic>
      <xdr:nvPicPr>
        <xdr:cNvPr id="93" name="Picture 92" descr="https://upload.wikimedia.org/wikipedia/commons/thumb/f/f8/Flag_of_the_United_States_Virgin_Islands.svg/22px-Flag_of_the_United_States_Virgi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38109525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209550</xdr:colOff>
      <xdr:row>93</xdr:row>
      <xdr:rowOff>142875</xdr:rowOff>
    </xdr:to>
    <xdr:pic>
      <xdr:nvPicPr>
        <xdr:cNvPr id="94" name="Picture 93" descr="https://upload.wikimedia.org/wikipedia/en/thumb/0/03/Flag_of_Italy.svg/22px-Flag_of_Italy.svg.png"/>
        <xdr:cNvPicPr>
          <a:picLocks noChangeAspect="1" noChangeArrowheads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38500050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209550</xdr:colOff>
      <xdr:row>94</xdr:row>
      <xdr:rowOff>104775</xdr:rowOff>
    </xdr:to>
    <xdr:pic>
      <xdr:nvPicPr>
        <xdr:cNvPr id="95" name="Picture 94" descr="https://upload.wikimedia.org/wikipedia/commons/thumb/4/42/Flag_of_the_British_Virgin_Islands.svg/22px-Flag_of_the_British_Virgi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38709600"/>
          <a:ext cx="20955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209550</xdr:colOff>
      <xdr:row>95</xdr:row>
      <xdr:rowOff>104775</xdr:rowOff>
    </xdr:to>
    <xdr:pic>
      <xdr:nvPicPr>
        <xdr:cNvPr id="96" name="Picture 95" descr="https://upload.wikimedia.org/wikipedia/commons/thumb/0/0a/Flag_of_Jamaica.svg/22px-Flag_of_Jamaica.svg.png"/>
        <xdr:cNvPicPr>
          <a:picLocks noChangeAspect="1" noChangeArrowheads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39290625"/>
          <a:ext cx="20955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209550</xdr:colOff>
      <xdr:row>96</xdr:row>
      <xdr:rowOff>104775</xdr:rowOff>
    </xdr:to>
    <xdr:pic>
      <xdr:nvPicPr>
        <xdr:cNvPr id="97" name="Picture 96" descr="https://upload.wikimedia.org/wikipedia/commons/thumb/c/c0/Flag_of_Jordan.svg/22px-Flag_of_Jordan.svg.png"/>
        <xdr:cNvPicPr>
          <a:picLocks noChangeAspect="1" noChangeArrowheads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39500175"/>
          <a:ext cx="20955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209550</xdr:colOff>
      <xdr:row>97</xdr:row>
      <xdr:rowOff>142875</xdr:rowOff>
    </xdr:to>
    <xdr:pic>
      <xdr:nvPicPr>
        <xdr:cNvPr id="98" name="Picture 97" descr="https://upload.wikimedia.org/wikipedia/en/thumb/9/9e/Flag_of_Japan.svg/22px-Flag_of_Japan.svg.png"/>
        <xdr:cNvPicPr>
          <a:picLocks noChangeAspect="1" noChangeArrowheads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39709725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209550</xdr:colOff>
      <xdr:row>98</xdr:row>
      <xdr:rowOff>104775</xdr:rowOff>
    </xdr:to>
    <xdr:pic>
      <xdr:nvPicPr>
        <xdr:cNvPr id="99" name="Picture 98" descr="https://upload.wikimedia.org/wikipedia/commons/thumb/d/d3/Flag_of_Kazakhstan.svg/22px-Flag_of_Kazakhstan.svg.png"/>
        <xdr:cNvPicPr>
          <a:picLocks noChangeAspect="1" noChangeArrowheads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40805100"/>
          <a:ext cx="20955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209550</xdr:colOff>
      <xdr:row>99</xdr:row>
      <xdr:rowOff>142875</xdr:rowOff>
    </xdr:to>
    <xdr:pic>
      <xdr:nvPicPr>
        <xdr:cNvPr id="100" name="Picture 99" descr="https://upload.wikimedia.org/wikipedia/commons/thumb/4/49/Flag_of_Kenya.svg/22px-Flag_of_Kenya.svg.png"/>
        <xdr:cNvPicPr>
          <a:picLocks noChangeAspect="1" noChangeArrowheads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41195625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209550</xdr:colOff>
      <xdr:row>100</xdr:row>
      <xdr:rowOff>123825</xdr:rowOff>
    </xdr:to>
    <xdr:pic>
      <xdr:nvPicPr>
        <xdr:cNvPr id="101" name="Picture 100" descr="https://upload.wikimedia.org/wikipedia/commons/thumb/c/c7/Flag_of_Kyrgyzstan.svg/22px-Flag_of_Kyrgyzstan.svg.png"/>
        <xdr:cNvPicPr>
          <a:picLocks noChangeAspect="1" noChangeArrowheads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41405175"/>
          <a:ext cx="20955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209550</xdr:colOff>
      <xdr:row>101</xdr:row>
      <xdr:rowOff>104775</xdr:rowOff>
    </xdr:to>
    <xdr:pic>
      <xdr:nvPicPr>
        <xdr:cNvPr id="102" name="Picture 101" descr="https://upload.wikimedia.org/wikipedia/commons/thumb/d/d3/Flag_of_Kiribati.svg/22px-Flag_of_Kiribati.svg.png"/>
        <xdr:cNvPicPr>
          <a:picLocks noChangeAspect="1" noChangeArrowheads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41795700"/>
          <a:ext cx="20955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209550</xdr:colOff>
      <xdr:row>102</xdr:row>
      <xdr:rowOff>142875</xdr:rowOff>
    </xdr:to>
    <xdr:pic>
      <xdr:nvPicPr>
        <xdr:cNvPr id="103" name="Picture 102" descr="https://upload.wikimedia.org/wikipedia/commons/thumb/0/09/Flag_of_South_Korea.svg/22px-Flag_of_South_Korea.svg.png"/>
        <xdr:cNvPicPr>
          <a:picLocks noChangeAspect="1" noChangeArrowheads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42005250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209550</xdr:colOff>
      <xdr:row>103</xdr:row>
      <xdr:rowOff>152400</xdr:rowOff>
    </xdr:to>
    <xdr:pic>
      <xdr:nvPicPr>
        <xdr:cNvPr id="104" name="Picture 103" descr="https://upload.wikimedia.org/wikipedia/commons/thumb/1/1f/Flag_of_Kosovo.svg/22px-Flag_of_Kosovo.svg.png"/>
        <xdr:cNvPicPr>
          <a:picLocks noChangeAspect="1" noChangeArrowheads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43100625"/>
          <a:ext cx="209550" cy="1524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209550</xdr:colOff>
      <xdr:row>104</xdr:row>
      <xdr:rowOff>142875</xdr:rowOff>
    </xdr:to>
    <xdr:pic>
      <xdr:nvPicPr>
        <xdr:cNvPr id="105" name="Picture 104" descr="https://upload.wikimedia.org/wikipedia/commons/thumb/0/0d/Flag_of_Saudi_Arabia.svg/22px-Flag_of_Saudi_Arabia.svg.png"/>
        <xdr:cNvPicPr>
          <a:picLocks noChangeAspect="1" noChangeArrowheads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43310175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209550</xdr:colOff>
      <xdr:row>105</xdr:row>
      <xdr:rowOff>104775</xdr:rowOff>
    </xdr:to>
    <xdr:pic>
      <xdr:nvPicPr>
        <xdr:cNvPr id="106" name="Picture 105" descr="https://upload.wikimedia.org/wikipedia/commons/thumb/a/aa/Flag_of_Kuwait.svg/22px-Flag_of_Kuwait.svg.png"/>
        <xdr:cNvPicPr>
          <a:picLocks noChangeAspect="1" noChangeArrowheads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44405550"/>
          <a:ext cx="20955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209550</xdr:colOff>
      <xdr:row>106</xdr:row>
      <xdr:rowOff>142875</xdr:rowOff>
    </xdr:to>
    <xdr:pic>
      <xdr:nvPicPr>
        <xdr:cNvPr id="107" name="Picture 106" descr="https://upload.wikimedia.org/wikipedia/commons/thumb/5/56/Flag_of_Laos.svg/22px-Flag_of_Laos.svg.png"/>
        <xdr:cNvPicPr>
          <a:picLocks noChangeAspect="1" noChangeArrowheads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44615100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209550</xdr:colOff>
      <xdr:row>107</xdr:row>
      <xdr:rowOff>104775</xdr:rowOff>
    </xdr:to>
    <xdr:pic>
      <xdr:nvPicPr>
        <xdr:cNvPr id="108" name="Picture 107" descr="https://upload.wikimedia.org/wikipedia/commons/thumb/8/84/Flag_of_Latvia.svg/22px-Flag_of_Latvia.svg.png"/>
        <xdr:cNvPicPr>
          <a:picLocks noChangeAspect="1" noChangeArrowheads="1"/>
        </xdr:cNvPicPr>
      </xdr:nvPicPr>
      <xdr:blipFill>
        <a:blip xmlns:r="http://schemas.openxmlformats.org/officeDocument/2006/relationships" r:embed="rId10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44824650"/>
          <a:ext cx="20955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209550</xdr:colOff>
      <xdr:row>108</xdr:row>
      <xdr:rowOff>104775</xdr:rowOff>
    </xdr:to>
    <xdr:pic>
      <xdr:nvPicPr>
        <xdr:cNvPr id="109" name="Picture 108" descr="https://upload.wikimedia.org/wikipedia/commons/thumb/0/05/Flag_of_Libya.svg/22px-Flag_of_Libya.svg.png"/>
        <xdr:cNvPicPr>
          <a:picLocks noChangeAspect="1" noChangeArrowheads="1"/>
        </xdr:cNvPicPr>
      </xdr:nvPicPr>
      <xdr:blipFill>
        <a:blip xmlns:r="http://schemas.openxmlformats.org/officeDocument/2006/relationships" r:embed="rId10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45034200"/>
          <a:ext cx="20955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209550</xdr:colOff>
      <xdr:row>109</xdr:row>
      <xdr:rowOff>114300</xdr:rowOff>
    </xdr:to>
    <xdr:pic>
      <xdr:nvPicPr>
        <xdr:cNvPr id="110" name="Picture 109" descr="https://upload.wikimedia.org/wikipedia/commons/thumb/b/b8/Flag_of_Liberia.svg/22px-Flag_of_Liberia.svg.png"/>
        <xdr:cNvPicPr>
          <a:picLocks noChangeAspect="1" noChangeArrowheads="1"/>
        </xdr:cNvPicPr>
      </xdr:nvPicPr>
      <xdr:blipFill>
        <a:blip xmlns:r="http://schemas.openxmlformats.org/officeDocument/2006/relationships" r:embed="rId10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45948600"/>
          <a:ext cx="20955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209550</xdr:colOff>
      <xdr:row>110</xdr:row>
      <xdr:rowOff>104775</xdr:rowOff>
    </xdr:to>
    <xdr:pic>
      <xdr:nvPicPr>
        <xdr:cNvPr id="111" name="Picture 110" descr="https://upload.wikimedia.org/wikipedia/commons/thumb/9/9f/Flag_of_Saint_Lucia.svg/22px-Flag_of_Saint_Lucia.svg.png"/>
        <xdr:cNvPicPr>
          <a:picLocks noChangeAspect="1" noChangeArrowheads="1"/>
        </xdr:cNvPicPr>
      </xdr:nvPicPr>
      <xdr:blipFill>
        <a:blip xmlns:r="http://schemas.openxmlformats.org/officeDocument/2006/relationships" r:embed="rId110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46158150"/>
          <a:ext cx="20955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209550</xdr:colOff>
      <xdr:row>111</xdr:row>
      <xdr:rowOff>142875</xdr:rowOff>
    </xdr:to>
    <xdr:pic>
      <xdr:nvPicPr>
        <xdr:cNvPr id="112" name="Picture 111" descr="https://upload.wikimedia.org/wikipedia/commons/thumb/4/4a/Flag_of_Lesotho.svg/22px-Flag_of_Lesotho.svg.png"/>
        <xdr:cNvPicPr>
          <a:picLocks noChangeAspect="1" noChangeArrowheads="1"/>
        </xdr:cNvPicPr>
      </xdr:nvPicPr>
      <xdr:blipFill>
        <a:blip xmlns:r="http://schemas.openxmlformats.org/officeDocument/2006/relationships" r:embed="rId11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46548675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209550</xdr:colOff>
      <xdr:row>112</xdr:row>
      <xdr:rowOff>142875</xdr:rowOff>
    </xdr:to>
    <xdr:pic>
      <xdr:nvPicPr>
        <xdr:cNvPr id="113" name="Picture 112" descr="https://upload.wikimedia.org/wikipedia/commons/thumb/5/59/Flag_of_Lebanon.svg/22px-Flag_of_Lebanon.svg.png"/>
        <xdr:cNvPicPr>
          <a:picLocks noChangeAspect="1" noChangeArrowheads="1"/>
        </xdr:cNvPicPr>
      </xdr:nvPicPr>
      <xdr:blipFill>
        <a:blip xmlns:r="http://schemas.openxmlformats.org/officeDocument/2006/relationships" r:embed="rId11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46758225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209550</xdr:colOff>
      <xdr:row>113</xdr:row>
      <xdr:rowOff>123825</xdr:rowOff>
    </xdr:to>
    <xdr:pic>
      <xdr:nvPicPr>
        <xdr:cNvPr id="114" name="Picture 113" descr="https://upload.wikimedia.org/wikipedia/commons/thumb/4/47/Flag_of_Liechtenstein.svg/22px-Flag_of_Liechtenstein.svg.png"/>
        <xdr:cNvPicPr>
          <a:picLocks noChangeAspect="1" noChangeArrowheads="1"/>
        </xdr:cNvPicPr>
      </xdr:nvPicPr>
      <xdr:blipFill>
        <a:blip xmlns:r="http://schemas.openxmlformats.org/officeDocument/2006/relationships" r:embed="rId11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47491650"/>
          <a:ext cx="20955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209550</xdr:colOff>
      <xdr:row>114</xdr:row>
      <xdr:rowOff>123825</xdr:rowOff>
    </xdr:to>
    <xdr:pic>
      <xdr:nvPicPr>
        <xdr:cNvPr id="115" name="Picture 114" descr="https://upload.wikimedia.org/wikipedia/commons/thumb/1/11/Flag_of_Lithuania.svg/22px-Flag_of_Lithuania.svg.png"/>
        <xdr:cNvPicPr>
          <a:picLocks noChangeAspect="1" noChangeArrowheads="1"/>
        </xdr:cNvPicPr>
      </xdr:nvPicPr>
      <xdr:blipFill>
        <a:blip xmlns:r="http://schemas.openxmlformats.org/officeDocument/2006/relationships" r:embed="rId11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48406050"/>
          <a:ext cx="20955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209550</xdr:colOff>
      <xdr:row>115</xdr:row>
      <xdr:rowOff>123825</xdr:rowOff>
    </xdr:to>
    <xdr:pic>
      <xdr:nvPicPr>
        <xdr:cNvPr id="116" name="Picture 115" descr="https://upload.wikimedia.org/wikipedia/commons/thumb/d/da/Flag_of_Luxembourg.svg/22px-Flag_of_Luxembourg.svg.png"/>
        <xdr:cNvPicPr>
          <a:picLocks noChangeAspect="1" noChangeArrowheads="1"/>
        </xdr:cNvPicPr>
      </xdr:nvPicPr>
      <xdr:blipFill>
        <a:blip xmlns:r="http://schemas.openxmlformats.org/officeDocument/2006/relationships" r:embed="rId11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48958500"/>
          <a:ext cx="20955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209550</xdr:colOff>
      <xdr:row>116</xdr:row>
      <xdr:rowOff>142875</xdr:rowOff>
    </xdr:to>
    <xdr:pic>
      <xdr:nvPicPr>
        <xdr:cNvPr id="117" name="Picture 116" descr="https://upload.wikimedia.org/wikipedia/commons/thumb/b/bc/Flag_of_Madagascar.svg/22px-Flag_of_Madagascar.svg.png"/>
        <xdr:cNvPicPr>
          <a:picLocks noChangeAspect="1" noChangeArrowheads="1"/>
        </xdr:cNvPicPr>
      </xdr:nvPicPr>
      <xdr:blipFill>
        <a:blip xmlns:r="http://schemas.openxmlformats.org/officeDocument/2006/relationships" r:embed="rId11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49349025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209550</xdr:colOff>
      <xdr:row>117</xdr:row>
      <xdr:rowOff>142875</xdr:rowOff>
    </xdr:to>
    <xdr:pic>
      <xdr:nvPicPr>
        <xdr:cNvPr id="118" name="Picture 117" descr="https://upload.wikimedia.org/wikipedia/commons/thumb/2/2c/Flag_of_Morocco.svg/22px-Flag_of_Morocco.svg.png"/>
        <xdr:cNvPicPr>
          <a:picLocks noChangeAspect="1" noChangeArrowheads="1"/>
        </xdr:cNvPicPr>
      </xdr:nvPicPr>
      <xdr:blipFill>
        <a:blip xmlns:r="http://schemas.openxmlformats.org/officeDocument/2006/relationships" r:embed="rId11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49739550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209550</xdr:colOff>
      <xdr:row>118</xdr:row>
      <xdr:rowOff>104775</xdr:rowOff>
    </xdr:to>
    <xdr:pic>
      <xdr:nvPicPr>
        <xdr:cNvPr id="119" name="Picture 118" descr="https://upload.wikimedia.org/wikipedia/commons/thumb/6/66/Flag_of_Malaysia.svg/22px-Flag_of_Malaysia.svg.png"/>
        <xdr:cNvPicPr>
          <a:picLocks noChangeAspect="1" noChangeArrowheads="1"/>
        </xdr:cNvPicPr>
      </xdr:nvPicPr>
      <xdr:blipFill>
        <a:blip xmlns:r="http://schemas.openxmlformats.org/officeDocument/2006/relationships" r:embed="rId11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50111025"/>
          <a:ext cx="20955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209550</xdr:colOff>
      <xdr:row>119</xdr:row>
      <xdr:rowOff>142875</xdr:rowOff>
    </xdr:to>
    <xdr:pic>
      <xdr:nvPicPr>
        <xdr:cNvPr id="120" name="Picture 119" descr="https://upload.wikimedia.org/wikipedia/commons/thumb/d/d1/Flag_of_Malawi.svg/22px-Flag_of_Malawi.svg.png"/>
        <xdr:cNvPicPr>
          <a:picLocks noChangeAspect="1" noChangeArrowheads="1"/>
        </xdr:cNvPicPr>
      </xdr:nvPicPr>
      <xdr:blipFill>
        <a:blip xmlns:r="http://schemas.openxmlformats.org/officeDocument/2006/relationships" r:embed="rId11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50663475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209550</xdr:colOff>
      <xdr:row>120</xdr:row>
      <xdr:rowOff>104775</xdr:rowOff>
    </xdr:to>
    <xdr:pic>
      <xdr:nvPicPr>
        <xdr:cNvPr id="121" name="Picture 120" descr="https://upload.wikimedia.org/wikipedia/commons/thumb/2/27/Flag_of_Moldova.svg/22px-Flag_of_Moldova.svg.png"/>
        <xdr:cNvPicPr>
          <a:picLocks noChangeAspect="1" noChangeArrowheads="1"/>
        </xdr:cNvPicPr>
      </xdr:nvPicPr>
      <xdr:blipFill>
        <a:blip xmlns:r="http://schemas.openxmlformats.org/officeDocument/2006/relationships" r:embed="rId120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50873025"/>
          <a:ext cx="20955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209550</xdr:colOff>
      <xdr:row>121</xdr:row>
      <xdr:rowOff>142875</xdr:rowOff>
    </xdr:to>
    <xdr:pic>
      <xdr:nvPicPr>
        <xdr:cNvPr id="122" name="Picture 121" descr="https://upload.wikimedia.org/wikipedia/commons/thumb/0/0f/Flag_of_Maldives.svg/22px-Flag_of_Maldives.svg.png"/>
        <xdr:cNvPicPr>
          <a:picLocks noChangeAspect="1" noChangeArrowheads="1"/>
        </xdr:cNvPicPr>
      </xdr:nvPicPr>
      <xdr:blipFill>
        <a:blip xmlns:r="http://schemas.openxmlformats.org/officeDocument/2006/relationships" r:embed="rId12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51244500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209550</xdr:colOff>
      <xdr:row>122</xdr:row>
      <xdr:rowOff>123825</xdr:rowOff>
    </xdr:to>
    <xdr:pic>
      <xdr:nvPicPr>
        <xdr:cNvPr id="123" name="Picture 122" descr="https://upload.wikimedia.org/wikipedia/commons/thumb/f/fc/Flag_of_Mexico.svg/22px-Flag_of_Mexico.svg.png"/>
        <xdr:cNvPicPr>
          <a:picLocks noChangeAspect="1" noChangeArrowheads="1"/>
        </xdr:cNvPicPr>
      </xdr:nvPicPr>
      <xdr:blipFill>
        <a:blip xmlns:r="http://schemas.openxmlformats.org/officeDocument/2006/relationships" r:embed="rId12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51635025"/>
          <a:ext cx="20955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209550</xdr:colOff>
      <xdr:row>123</xdr:row>
      <xdr:rowOff>104775</xdr:rowOff>
    </xdr:to>
    <xdr:pic>
      <xdr:nvPicPr>
        <xdr:cNvPr id="124" name="Picture 123" descr="https://upload.wikimedia.org/wikipedia/commons/thumb/4/4c/Flag_of_Mongolia.svg/22px-Flag_of_Mongolia.svg.png"/>
        <xdr:cNvPicPr>
          <a:picLocks noChangeAspect="1" noChangeArrowheads="1"/>
        </xdr:cNvPicPr>
      </xdr:nvPicPr>
      <xdr:blipFill>
        <a:blip xmlns:r="http://schemas.openxmlformats.org/officeDocument/2006/relationships" r:embed="rId12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51844575"/>
          <a:ext cx="20955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209550</xdr:colOff>
      <xdr:row>124</xdr:row>
      <xdr:rowOff>114300</xdr:rowOff>
    </xdr:to>
    <xdr:pic>
      <xdr:nvPicPr>
        <xdr:cNvPr id="125" name="Picture 124" descr="https://upload.wikimedia.org/wikipedia/commons/thumb/2/2e/Flag_of_the_Marshall_Islands.svg/22px-Flag_of_the_Marshall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2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52397025"/>
          <a:ext cx="20955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209550</xdr:colOff>
      <xdr:row>125</xdr:row>
      <xdr:rowOff>104775</xdr:rowOff>
    </xdr:to>
    <xdr:pic>
      <xdr:nvPicPr>
        <xdr:cNvPr id="126" name="Picture 125" descr="https://upload.wikimedia.org/wikipedia/commons/thumb/f/f8/Flag_of_Macedonia.svg/22px-Flag_of_Macedonia.svg.png"/>
        <xdr:cNvPicPr>
          <a:picLocks noChangeAspect="1" noChangeArrowheads="1"/>
        </xdr:cNvPicPr>
      </xdr:nvPicPr>
      <xdr:blipFill>
        <a:blip xmlns:r="http://schemas.openxmlformats.org/officeDocument/2006/relationships" r:embed="rId12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52787550"/>
          <a:ext cx="20955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209550</xdr:colOff>
      <xdr:row>126</xdr:row>
      <xdr:rowOff>142875</xdr:rowOff>
    </xdr:to>
    <xdr:pic>
      <xdr:nvPicPr>
        <xdr:cNvPr id="127" name="Picture 126" descr="https://upload.wikimedia.org/wikipedia/commons/thumb/9/92/Flag_of_Mali.svg/22px-Flag_of_Mali.svg.png"/>
        <xdr:cNvPicPr>
          <a:picLocks noChangeAspect="1" noChangeArrowheads="1"/>
        </xdr:cNvPicPr>
      </xdr:nvPicPr>
      <xdr:blipFill>
        <a:blip xmlns:r="http://schemas.openxmlformats.org/officeDocument/2006/relationships" r:embed="rId12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53178075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209550</xdr:colOff>
      <xdr:row>127</xdr:row>
      <xdr:rowOff>142875</xdr:rowOff>
    </xdr:to>
    <xdr:pic>
      <xdr:nvPicPr>
        <xdr:cNvPr id="128" name="Picture 127" descr="https://upload.wikimedia.org/wikipedia/commons/thumb/7/73/Flag_of_Malta.svg/22px-Flag_of_Malta.svg.png"/>
        <xdr:cNvPicPr>
          <a:picLocks noChangeAspect="1" noChangeArrowheads="1"/>
        </xdr:cNvPicPr>
      </xdr:nvPicPr>
      <xdr:blipFill>
        <a:blip xmlns:r="http://schemas.openxmlformats.org/officeDocument/2006/relationships" r:embed="rId12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53387625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209550</xdr:colOff>
      <xdr:row>128</xdr:row>
      <xdr:rowOff>104775</xdr:rowOff>
    </xdr:to>
    <xdr:pic>
      <xdr:nvPicPr>
        <xdr:cNvPr id="129" name="Picture 128" descr="https://upload.wikimedia.org/wikipedia/commons/thumb/6/64/Flag_of_Montenegro.svg/22px-Flag_of_Montenegro.svg.png"/>
        <xdr:cNvPicPr>
          <a:picLocks noChangeAspect="1" noChangeArrowheads="1"/>
        </xdr:cNvPicPr>
      </xdr:nvPicPr>
      <xdr:blipFill>
        <a:blip xmlns:r="http://schemas.openxmlformats.org/officeDocument/2006/relationships" r:embed="rId12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53940075"/>
          <a:ext cx="20955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209550</xdr:colOff>
      <xdr:row>129</xdr:row>
      <xdr:rowOff>171450</xdr:rowOff>
    </xdr:to>
    <xdr:pic>
      <xdr:nvPicPr>
        <xdr:cNvPr id="130" name="Picture 129" descr="https://upload.wikimedia.org/wikipedia/commons/thumb/e/ea/Flag_of_Monaco.svg/22px-Flag_of_Monaco.svg.png"/>
        <xdr:cNvPicPr>
          <a:picLocks noChangeAspect="1" noChangeArrowheads="1"/>
        </xdr:cNvPicPr>
      </xdr:nvPicPr>
      <xdr:blipFill>
        <a:blip xmlns:r="http://schemas.openxmlformats.org/officeDocument/2006/relationships" r:embed="rId12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54330600"/>
          <a:ext cx="209550" cy="171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209550</xdr:colOff>
      <xdr:row>130</xdr:row>
      <xdr:rowOff>142875</xdr:rowOff>
    </xdr:to>
    <xdr:pic>
      <xdr:nvPicPr>
        <xdr:cNvPr id="131" name="Picture 130" descr="https://upload.wikimedia.org/wikipedia/commons/thumb/d/d0/Flag_of_Mozambique.svg/22px-Flag_of_Mozambique.svg.png"/>
        <xdr:cNvPicPr>
          <a:picLocks noChangeAspect="1" noChangeArrowheads="1"/>
        </xdr:cNvPicPr>
      </xdr:nvPicPr>
      <xdr:blipFill>
        <a:blip xmlns:r="http://schemas.openxmlformats.org/officeDocument/2006/relationships" r:embed="rId130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54540150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209550</xdr:colOff>
      <xdr:row>131</xdr:row>
      <xdr:rowOff>142875</xdr:rowOff>
    </xdr:to>
    <xdr:pic>
      <xdr:nvPicPr>
        <xdr:cNvPr id="132" name="Picture 131" descr="https://upload.wikimedia.org/wikipedia/commons/thumb/7/77/Flag_of_Mauritius.svg/22px-Flag_of_Mauritius.svg.png"/>
        <xdr:cNvPicPr>
          <a:picLocks noChangeAspect="1" noChangeArrowheads="1"/>
        </xdr:cNvPicPr>
      </xdr:nvPicPr>
      <xdr:blipFill>
        <a:blip xmlns:r="http://schemas.openxmlformats.org/officeDocument/2006/relationships" r:embed="rId13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54930675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209550</xdr:colOff>
      <xdr:row>132</xdr:row>
      <xdr:rowOff>142875</xdr:rowOff>
    </xdr:to>
    <xdr:pic>
      <xdr:nvPicPr>
        <xdr:cNvPr id="133" name="Picture 132" descr="https://upload.wikimedia.org/wikipedia/commons/thumb/4/43/Flag_of_Mauritania.svg/22px-Flag_of_Mauritania.svg.png"/>
        <xdr:cNvPicPr>
          <a:picLocks noChangeAspect="1" noChangeArrowheads="1"/>
        </xdr:cNvPicPr>
      </xdr:nvPicPr>
      <xdr:blipFill>
        <a:blip xmlns:r="http://schemas.openxmlformats.org/officeDocument/2006/relationships" r:embed="rId13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55321200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209550</xdr:colOff>
      <xdr:row>133</xdr:row>
      <xdr:rowOff>142875</xdr:rowOff>
    </xdr:to>
    <xdr:pic>
      <xdr:nvPicPr>
        <xdr:cNvPr id="134" name="Picture 133" descr="https://upload.wikimedia.org/wikipedia/commons/thumb/8/8c/Flag_of_Myanmar.svg/22px-Flag_of_Myanmar.svg.png"/>
        <xdr:cNvPicPr>
          <a:picLocks noChangeAspect="1" noChangeArrowheads="1"/>
        </xdr:cNvPicPr>
      </xdr:nvPicPr>
      <xdr:blipFill>
        <a:blip xmlns:r="http://schemas.openxmlformats.org/officeDocument/2006/relationships" r:embed="rId13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55711725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209550</xdr:colOff>
      <xdr:row>134</xdr:row>
      <xdr:rowOff>142875</xdr:rowOff>
    </xdr:to>
    <xdr:pic>
      <xdr:nvPicPr>
        <xdr:cNvPr id="135" name="Picture 134" descr="https://upload.wikimedia.org/wikipedia/commons/thumb/0/00/Flag_of_Namibia.svg/22px-Flag_of_Namibia.svg.png"/>
        <xdr:cNvPicPr>
          <a:picLocks noChangeAspect="1" noChangeArrowheads="1"/>
        </xdr:cNvPicPr>
      </xdr:nvPicPr>
      <xdr:blipFill>
        <a:blip xmlns:r="http://schemas.openxmlformats.org/officeDocument/2006/relationships" r:embed="rId13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56807100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209550</xdr:colOff>
      <xdr:row>135</xdr:row>
      <xdr:rowOff>123825</xdr:rowOff>
    </xdr:to>
    <xdr:pic>
      <xdr:nvPicPr>
        <xdr:cNvPr id="136" name="Picture 135" descr="https://upload.wikimedia.org/wikipedia/commons/thumb/1/19/Flag_of_Nicaragua.svg/22px-Flag_of_Nicaragua.svg.png"/>
        <xdr:cNvPicPr>
          <a:picLocks noChangeAspect="1" noChangeArrowheads="1"/>
        </xdr:cNvPicPr>
      </xdr:nvPicPr>
      <xdr:blipFill>
        <a:blip xmlns:r="http://schemas.openxmlformats.org/officeDocument/2006/relationships" r:embed="rId13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57016650"/>
          <a:ext cx="20955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209550</xdr:colOff>
      <xdr:row>136</xdr:row>
      <xdr:rowOff>142875</xdr:rowOff>
    </xdr:to>
    <xdr:pic>
      <xdr:nvPicPr>
        <xdr:cNvPr id="137" name="Picture 136" descr="https://upload.wikimedia.org/wikipedia/commons/thumb/2/20/Flag_of_the_Netherlands.svg/22px-Flag_of_the_Netherlands.svg.png"/>
        <xdr:cNvPicPr>
          <a:picLocks noChangeAspect="1" noChangeArrowheads="1"/>
        </xdr:cNvPicPr>
      </xdr:nvPicPr>
      <xdr:blipFill>
        <a:blip xmlns:r="http://schemas.openxmlformats.org/officeDocument/2006/relationships" r:embed="rId13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57750075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152400</xdr:colOff>
      <xdr:row>137</xdr:row>
      <xdr:rowOff>190500</xdr:rowOff>
    </xdr:to>
    <xdr:pic>
      <xdr:nvPicPr>
        <xdr:cNvPr id="138" name="Picture 137" descr="https://upload.wikimedia.org/wikipedia/commons/thumb/9/9b/Flag_of_Nepal.svg/16px-Flag_of_Nepal.svg.png"/>
        <xdr:cNvPicPr>
          <a:picLocks noChangeAspect="1" noChangeArrowheads="1"/>
        </xdr:cNvPicPr>
      </xdr:nvPicPr>
      <xdr:blipFill>
        <a:blip xmlns:r="http://schemas.openxmlformats.org/officeDocument/2006/relationships" r:embed="rId13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59750325"/>
          <a:ext cx="152400" cy="1905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209550</xdr:colOff>
      <xdr:row>138</xdr:row>
      <xdr:rowOff>104775</xdr:rowOff>
    </xdr:to>
    <xdr:pic>
      <xdr:nvPicPr>
        <xdr:cNvPr id="139" name="Picture 138" descr="https://upload.wikimedia.org/wikipedia/commons/thumb/7/79/Flag_of_Nigeria.svg/22px-Flag_of_Nigeria.svg.png"/>
        <xdr:cNvPicPr>
          <a:picLocks noChangeAspect="1" noChangeArrowheads="1"/>
        </xdr:cNvPicPr>
      </xdr:nvPicPr>
      <xdr:blipFill>
        <a:blip xmlns:r="http://schemas.openxmlformats.org/officeDocument/2006/relationships" r:embed="rId13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59959875"/>
          <a:ext cx="20955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209550</xdr:colOff>
      <xdr:row>139</xdr:row>
      <xdr:rowOff>180975</xdr:rowOff>
    </xdr:to>
    <xdr:pic>
      <xdr:nvPicPr>
        <xdr:cNvPr id="140" name="Picture 139" descr="https://upload.wikimedia.org/wikipedia/commons/thumb/f/f4/Flag_of_Niger.svg/22px-Flag_of_Niger.svg.png"/>
        <xdr:cNvPicPr>
          <a:picLocks noChangeAspect="1" noChangeArrowheads="1"/>
        </xdr:cNvPicPr>
      </xdr:nvPicPr>
      <xdr:blipFill>
        <a:blip xmlns:r="http://schemas.openxmlformats.org/officeDocument/2006/relationships" r:embed="rId13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60693300"/>
          <a:ext cx="209550" cy="1809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209550</xdr:colOff>
      <xdr:row>140</xdr:row>
      <xdr:rowOff>152400</xdr:rowOff>
    </xdr:to>
    <xdr:pic>
      <xdr:nvPicPr>
        <xdr:cNvPr id="141" name="Picture 140" descr="https://upload.wikimedia.org/wikipedia/commons/thumb/d/d9/Flag_of_Norway.svg/22px-Flag_of_Norway.svg.png"/>
        <xdr:cNvPicPr>
          <a:picLocks noChangeAspect="1" noChangeArrowheads="1"/>
        </xdr:cNvPicPr>
      </xdr:nvPicPr>
      <xdr:blipFill>
        <a:blip xmlns:r="http://schemas.openxmlformats.org/officeDocument/2006/relationships" r:embed="rId140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61064775"/>
          <a:ext cx="209550" cy="1524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209550</xdr:colOff>
      <xdr:row>141</xdr:row>
      <xdr:rowOff>104775</xdr:rowOff>
    </xdr:to>
    <xdr:pic>
      <xdr:nvPicPr>
        <xdr:cNvPr id="142" name="Picture 141" descr="https://upload.wikimedia.org/wikipedia/commons/thumb/3/30/Flag_of_Nauru.svg/22px-Flag_of_Nauru.svg.png"/>
        <xdr:cNvPicPr>
          <a:picLocks noChangeAspect="1" noChangeArrowheads="1"/>
        </xdr:cNvPicPr>
      </xdr:nvPicPr>
      <xdr:blipFill>
        <a:blip xmlns:r="http://schemas.openxmlformats.org/officeDocument/2006/relationships" r:embed="rId14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61274325"/>
          <a:ext cx="20955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209550</xdr:colOff>
      <xdr:row>142</xdr:row>
      <xdr:rowOff>104775</xdr:rowOff>
    </xdr:to>
    <xdr:pic>
      <xdr:nvPicPr>
        <xdr:cNvPr id="143" name="Picture 142" descr="https://upload.wikimedia.org/wikipedia/commons/thumb/3/3e/Flag_of_New_Zealand.svg/22px-Flag_of_New_Zealand.svg.png"/>
        <xdr:cNvPicPr>
          <a:picLocks noChangeAspect="1" noChangeArrowheads="1"/>
        </xdr:cNvPicPr>
      </xdr:nvPicPr>
      <xdr:blipFill>
        <a:blip xmlns:r="http://schemas.openxmlformats.org/officeDocument/2006/relationships" r:embed="rId14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61483875"/>
          <a:ext cx="20955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209550</xdr:colOff>
      <xdr:row>143</xdr:row>
      <xdr:rowOff>104775</xdr:rowOff>
    </xdr:to>
    <xdr:pic>
      <xdr:nvPicPr>
        <xdr:cNvPr id="144" name="Picture 143" descr="https://upload.wikimedia.org/wikipedia/commons/thumb/d/dd/Flag_of_Oman.svg/22px-Flag_of_Oman.svg.png"/>
        <xdr:cNvPicPr>
          <a:picLocks noChangeAspect="1" noChangeArrowheads="1"/>
        </xdr:cNvPicPr>
      </xdr:nvPicPr>
      <xdr:blipFill>
        <a:blip xmlns:r="http://schemas.openxmlformats.org/officeDocument/2006/relationships" r:embed="rId14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62036325"/>
          <a:ext cx="20955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209550</xdr:colOff>
      <xdr:row>144</xdr:row>
      <xdr:rowOff>142875</xdr:rowOff>
    </xdr:to>
    <xdr:pic>
      <xdr:nvPicPr>
        <xdr:cNvPr id="145" name="Picture 144" descr="https://upload.wikimedia.org/wikipedia/commons/thumb/3/32/Flag_of_Pakistan.svg/22px-Flag_of_Pakistan.svg.png"/>
        <xdr:cNvPicPr>
          <a:picLocks noChangeAspect="1" noChangeArrowheads="1"/>
        </xdr:cNvPicPr>
      </xdr:nvPicPr>
      <xdr:blipFill>
        <a:blip xmlns:r="http://schemas.openxmlformats.org/officeDocument/2006/relationships" r:embed="rId14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62245875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209550</xdr:colOff>
      <xdr:row>145</xdr:row>
      <xdr:rowOff>142875</xdr:rowOff>
    </xdr:to>
    <xdr:pic>
      <xdr:nvPicPr>
        <xdr:cNvPr id="146" name="Picture 145" descr="https://upload.wikimedia.org/wikipedia/commons/thumb/a/ab/Flag_of_Panama.svg/22px-Flag_of_Panama.svg.png"/>
        <xdr:cNvPicPr>
          <a:picLocks noChangeAspect="1" noChangeArrowheads="1"/>
        </xdr:cNvPicPr>
      </xdr:nvPicPr>
      <xdr:blipFill>
        <a:blip xmlns:r="http://schemas.openxmlformats.org/officeDocument/2006/relationships" r:embed="rId14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62455425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209550</xdr:colOff>
      <xdr:row>146</xdr:row>
      <xdr:rowOff>114300</xdr:rowOff>
    </xdr:to>
    <xdr:pic>
      <xdr:nvPicPr>
        <xdr:cNvPr id="147" name="Picture 146" descr="https://upload.wikimedia.org/wikipedia/commons/thumb/2/27/Flag_of_Paraguay.svg/22px-Flag_of_Paraguay.svg.png"/>
        <xdr:cNvPicPr>
          <a:picLocks noChangeAspect="1" noChangeArrowheads="1"/>
        </xdr:cNvPicPr>
      </xdr:nvPicPr>
      <xdr:blipFill>
        <a:blip xmlns:r="http://schemas.openxmlformats.org/officeDocument/2006/relationships" r:embed="rId14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62664975"/>
          <a:ext cx="20955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209550</xdr:colOff>
      <xdr:row>147</xdr:row>
      <xdr:rowOff>142875</xdr:rowOff>
    </xdr:to>
    <xdr:pic>
      <xdr:nvPicPr>
        <xdr:cNvPr id="148" name="Picture 147" descr="https://upload.wikimedia.org/wikipedia/commons/thumb/c/cf/Flag_of_Peru.svg/22px-Flag_of_Peru.svg.png"/>
        <xdr:cNvPicPr>
          <a:picLocks noChangeAspect="1" noChangeArrowheads="1"/>
        </xdr:cNvPicPr>
      </xdr:nvPicPr>
      <xdr:blipFill>
        <a:blip xmlns:r="http://schemas.openxmlformats.org/officeDocument/2006/relationships" r:embed="rId14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63055500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209550</xdr:colOff>
      <xdr:row>148</xdr:row>
      <xdr:rowOff>104775</xdr:rowOff>
    </xdr:to>
    <xdr:pic>
      <xdr:nvPicPr>
        <xdr:cNvPr id="149" name="Picture 148" descr="https://upload.wikimedia.org/wikipedia/commons/thumb/9/99/Flag_of_the_Philippines.svg/22px-Flag_of_the_Philippines.svg.png"/>
        <xdr:cNvPicPr>
          <a:picLocks noChangeAspect="1" noChangeArrowheads="1"/>
        </xdr:cNvPicPr>
      </xdr:nvPicPr>
      <xdr:blipFill>
        <a:blip xmlns:r="http://schemas.openxmlformats.org/officeDocument/2006/relationships" r:embed="rId14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63265050"/>
          <a:ext cx="20955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209550</xdr:colOff>
      <xdr:row>149</xdr:row>
      <xdr:rowOff>104775</xdr:rowOff>
    </xdr:to>
    <xdr:pic>
      <xdr:nvPicPr>
        <xdr:cNvPr id="150" name="Picture 149" descr="https://upload.wikimedia.org/wikipedia/commons/thumb/0/00/Flag_of_Palestine.svg/22px-Flag_of_Palestine.svg.png"/>
        <xdr:cNvPicPr>
          <a:picLocks noChangeAspect="1" noChangeArrowheads="1"/>
        </xdr:cNvPicPr>
      </xdr:nvPicPr>
      <xdr:blipFill>
        <a:blip xmlns:r="http://schemas.openxmlformats.org/officeDocument/2006/relationships" r:embed="rId14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63817500"/>
          <a:ext cx="20955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209550</xdr:colOff>
      <xdr:row>150</xdr:row>
      <xdr:rowOff>133350</xdr:rowOff>
    </xdr:to>
    <xdr:pic>
      <xdr:nvPicPr>
        <xdr:cNvPr id="151" name="Picture 150" descr="https://upload.wikimedia.org/wikipedia/commons/thumb/4/48/Flag_of_Palau.svg/22px-Flag_of_Palau.svg.png"/>
        <xdr:cNvPicPr>
          <a:picLocks noChangeAspect="1" noChangeArrowheads="1"/>
        </xdr:cNvPicPr>
      </xdr:nvPicPr>
      <xdr:blipFill>
        <a:blip xmlns:r="http://schemas.openxmlformats.org/officeDocument/2006/relationships" r:embed="rId150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64208025"/>
          <a:ext cx="209550" cy="1333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209550</xdr:colOff>
      <xdr:row>151</xdr:row>
      <xdr:rowOff>161925</xdr:rowOff>
    </xdr:to>
    <xdr:pic>
      <xdr:nvPicPr>
        <xdr:cNvPr id="152" name="Picture 151" descr="https://upload.wikimedia.org/wikipedia/commons/thumb/e/e3/Flag_of_Papua_New_Guinea.svg/22px-Flag_of_Papua_New_Guinea.svg.png"/>
        <xdr:cNvPicPr>
          <a:picLocks noChangeAspect="1" noChangeArrowheads="1"/>
        </xdr:cNvPicPr>
      </xdr:nvPicPr>
      <xdr:blipFill>
        <a:blip xmlns:r="http://schemas.openxmlformats.org/officeDocument/2006/relationships" r:embed="rId15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64417575"/>
          <a:ext cx="209550" cy="1619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209550</xdr:colOff>
      <xdr:row>152</xdr:row>
      <xdr:rowOff>133350</xdr:rowOff>
    </xdr:to>
    <xdr:pic>
      <xdr:nvPicPr>
        <xdr:cNvPr id="153" name="Picture 152" descr="https://upload.wikimedia.org/wikipedia/en/thumb/1/12/Flag_of_Poland.svg/22px-Flag_of_Poland.svg.png"/>
        <xdr:cNvPicPr>
          <a:picLocks noChangeAspect="1" noChangeArrowheads="1"/>
        </xdr:cNvPicPr>
      </xdr:nvPicPr>
      <xdr:blipFill>
        <a:blip xmlns:r="http://schemas.openxmlformats.org/officeDocument/2006/relationships" r:embed="rId15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65512950"/>
          <a:ext cx="209550" cy="1333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209550</xdr:colOff>
      <xdr:row>153</xdr:row>
      <xdr:rowOff>142875</xdr:rowOff>
    </xdr:to>
    <xdr:pic>
      <xdr:nvPicPr>
        <xdr:cNvPr id="154" name="Picture 153" descr="https://upload.wikimedia.org/wikipedia/commons/thumb/5/5c/Flag_of_Portugal.svg/22px-Flag_of_Portugal.svg.png"/>
        <xdr:cNvPicPr>
          <a:picLocks noChangeAspect="1" noChangeArrowheads="1"/>
        </xdr:cNvPicPr>
      </xdr:nvPicPr>
      <xdr:blipFill>
        <a:blip xmlns:r="http://schemas.openxmlformats.org/officeDocument/2006/relationships" r:embed="rId15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65722500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209550</xdr:colOff>
      <xdr:row>154</xdr:row>
      <xdr:rowOff>104775</xdr:rowOff>
    </xdr:to>
    <xdr:pic>
      <xdr:nvPicPr>
        <xdr:cNvPr id="155" name="Picture 154" descr="https://upload.wikimedia.org/wikipedia/commons/thumb/5/51/Flag_of_North_Korea.svg/22px-Flag_of_North_Korea.svg.png"/>
        <xdr:cNvPicPr>
          <a:picLocks noChangeAspect="1" noChangeArrowheads="1"/>
        </xdr:cNvPicPr>
      </xdr:nvPicPr>
      <xdr:blipFill>
        <a:blip xmlns:r="http://schemas.openxmlformats.org/officeDocument/2006/relationships" r:embed="rId15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65932050"/>
          <a:ext cx="20955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209550</xdr:colOff>
      <xdr:row>155</xdr:row>
      <xdr:rowOff>142875</xdr:rowOff>
    </xdr:to>
    <xdr:pic>
      <xdr:nvPicPr>
        <xdr:cNvPr id="156" name="Picture 155" descr="https://upload.wikimedia.org/wikipedia/commons/thumb/2/28/Flag_of_Puerto_Rico.svg/22px-Flag_of_Puerto_Rico.svg.png"/>
        <xdr:cNvPicPr>
          <a:picLocks noChangeAspect="1" noChangeArrowheads="1"/>
        </xdr:cNvPicPr>
      </xdr:nvPicPr>
      <xdr:blipFill>
        <a:blip xmlns:r="http://schemas.openxmlformats.org/officeDocument/2006/relationships" r:embed="rId15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67027425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209550</xdr:colOff>
      <xdr:row>156</xdr:row>
      <xdr:rowOff>85725</xdr:rowOff>
    </xdr:to>
    <xdr:pic>
      <xdr:nvPicPr>
        <xdr:cNvPr id="157" name="Picture 156" descr="https://upload.wikimedia.org/wikipedia/commons/thumb/6/65/Flag_of_Qatar.svg/22px-Flag_of_Qatar.svg.png"/>
        <xdr:cNvPicPr>
          <a:picLocks noChangeAspect="1" noChangeArrowheads="1"/>
        </xdr:cNvPicPr>
      </xdr:nvPicPr>
      <xdr:blipFill>
        <a:blip xmlns:r="http://schemas.openxmlformats.org/officeDocument/2006/relationships" r:embed="rId15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67760850"/>
          <a:ext cx="209550" cy="857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209550</xdr:colOff>
      <xdr:row>157</xdr:row>
      <xdr:rowOff>142875</xdr:rowOff>
    </xdr:to>
    <xdr:pic>
      <xdr:nvPicPr>
        <xdr:cNvPr id="158" name="Picture 157" descr="https://upload.wikimedia.org/wikipedia/commons/thumb/7/73/Flag_of_Romania.svg/22px-Flag_of_Romania.svg.png"/>
        <xdr:cNvPicPr>
          <a:picLocks noChangeAspect="1" noChangeArrowheads="1"/>
        </xdr:cNvPicPr>
      </xdr:nvPicPr>
      <xdr:blipFill>
        <a:blip xmlns:r="http://schemas.openxmlformats.org/officeDocument/2006/relationships" r:embed="rId15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67970400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209550</xdr:colOff>
      <xdr:row>158</xdr:row>
      <xdr:rowOff>142875</xdr:rowOff>
    </xdr:to>
    <xdr:pic>
      <xdr:nvPicPr>
        <xdr:cNvPr id="159" name="Picture 158" descr="https://upload.wikimedia.org/wikipedia/commons/thumb/a/af/Flag_of_South_Africa.svg/22px-Flag_of_South_Africa.svg.png"/>
        <xdr:cNvPicPr>
          <a:picLocks noChangeAspect="1" noChangeArrowheads="1"/>
        </xdr:cNvPicPr>
      </xdr:nvPicPr>
      <xdr:blipFill>
        <a:blip xmlns:r="http://schemas.openxmlformats.org/officeDocument/2006/relationships" r:embed="rId15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69427725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209550</xdr:colOff>
      <xdr:row>159</xdr:row>
      <xdr:rowOff>142875</xdr:rowOff>
    </xdr:to>
    <xdr:pic>
      <xdr:nvPicPr>
        <xdr:cNvPr id="160" name="Picture 159" descr="https://upload.wikimedia.org/wikipedia/en/thumb/f/f3/Flag_of_Russia.svg/22px-Flag_of_Russia.svg.png"/>
        <xdr:cNvPicPr>
          <a:picLocks noChangeAspect="1" noChangeArrowheads="1"/>
        </xdr:cNvPicPr>
      </xdr:nvPicPr>
      <xdr:blipFill>
        <a:blip xmlns:r="http://schemas.openxmlformats.org/officeDocument/2006/relationships" r:embed="rId15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69980175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209550</xdr:colOff>
      <xdr:row>160</xdr:row>
      <xdr:rowOff>142875</xdr:rowOff>
    </xdr:to>
    <xdr:pic>
      <xdr:nvPicPr>
        <xdr:cNvPr id="161" name="Picture 160" descr="https://upload.wikimedia.org/wikipedia/commons/thumb/1/17/Flag_of_Rwanda.svg/22px-Flag_of_Rwanda.svg.png"/>
        <xdr:cNvPicPr>
          <a:picLocks noChangeAspect="1" noChangeArrowheads="1"/>
        </xdr:cNvPicPr>
      </xdr:nvPicPr>
      <xdr:blipFill>
        <a:blip xmlns:r="http://schemas.openxmlformats.org/officeDocument/2006/relationships" r:embed="rId160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70189725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209550</xdr:colOff>
      <xdr:row>161</xdr:row>
      <xdr:rowOff>104775</xdr:rowOff>
    </xdr:to>
    <xdr:pic>
      <xdr:nvPicPr>
        <xdr:cNvPr id="162" name="Picture 161" descr="https://upload.wikimedia.org/wikipedia/commons/thumb/3/31/Flag_of_Samoa.svg/22px-Flag_of_Samoa.svg.png"/>
        <xdr:cNvPicPr>
          <a:picLocks noChangeAspect="1" noChangeArrowheads="1"/>
        </xdr:cNvPicPr>
      </xdr:nvPicPr>
      <xdr:blipFill>
        <a:blip xmlns:r="http://schemas.openxmlformats.org/officeDocument/2006/relationships" r:embed="rId16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70399275"/>
          <a:ext cx="20955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209550</xdr:colOff>
      <xdr:row>162</xdr:row>
      <xdr:rowOff>142875</xdr:rowOff>
    </xdr:to>
    <xdr:pic>
      <xdr:nvPicPr>
        <xdr:cNvPr id="163" name="Picture 162" descr="https://upload.wikimedia.org/wikipedia/commons/thumb/f/fd/Flag_of_Senegal.svg/22px-Flag_of_Senegal.svg.png"/>
        <xdr:cNvPicPr>
          <a:picLocks noChangeAspect="1" noChangeArrowheads="1"/>
        </xdr:cNvPicPr>
      </xdr:nvPicPr>
      <xdr:blipFill>
        <a:blip xmlns:r="http://schemas.openxmlformats.org/officeDocument/2006/relationships" r:embed="rId16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70608825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209550</xdr:colOff>
      <xdr:row>163</xdr:row>
      <xdr:rowOff>104775</xdr:rowOff>
    </xdr:to>
    <xdr:pic>
      <xdr:nvPicPr>
        <xdr:cNvPr id="164" name="Picture 163" descr="https://upload.wikimedia.org/wikipedia/commons/thumb/f/fc/Flag_of_Seychelles.svg/22px-Flag_of_Seychelles.svg.png"/>
        <xdr:cNvPicPr>
          <a:picLocks noChangeAspect="1" noChangeArrowheads="1"/>
        </xdr:cNvPicPr>
      </xdr:nvPicPr>
      <xdr:blipFill>
        <a:blip xmlns:r="http://schemas.openxmlformats.org/officeDocument/2006/relationships" r:embed="rId16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70980300"/>
          <a:ext cx="20955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209550</xdr:colOff>
      <xdr:row>164</xdr:row>
      <xdr:rowOff>142875</xdr:rowOff>
    </xdr:to>
    <xdr:pic>
      <xdr:nvPicPr>
        <xdr:cNvPr id="165" name="Picture 164" descr="https://upload.wikimedia.org/wikipedia/commons/thumb/4/48/Flag_of_Singapore.svg/22px-Flag_of_Singapore.svg.png"/>
        <xdr:cNvPicPr>
          <a:picLocks noChangeAspect="1" noChangeArrowheads="1"/>
        </xdr:cNvPicPr>
      </xdr:nvPicPr>
      <xdr:blipFill>
        <a:blip xmlns:r="http://schemas.openxmlformats.org/officeDocument/2006/relationships" r:embed="rId16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71370825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209550</xdr:colOff>
      <xdr:row>165</xdr:row>
      <xdr:rowOff>142875</xdr:rowOff>
    </xdr:to>
    <xdr:pic>
      <xdr:nvPicPr>
        <xdr:cNvPr id="166" name="Picture 165" descr="https://upload.wikimedia.org/wikipedia/commons/thumb/f/fe/Flag_of_Saint_Kitts_and_Nevis.svg/22px-Flag_of_Saint_Kitts_and_Nevis.svg.png"/>
        <xdr:cNvPicPr>
          <a:picLocks noChangeAspect="1" noChangeArrowheads="1"/>
        </xdr:cNvPicPr>
      </xdr:nvPicPr>
      <xdr:blipFill>
        <a:blip xmlns:r="http://schemas.openxmlformats.org/officeDocument/2006/relationships" r:embed="rId16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71761350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209550</xdr:colOff>
      <xdr:row>166</xdr:row>
      <xdr:rowOff>142875</xdr:rowOff>
    </xdr:to>
    <xdr:pic>
      <xdr:nvPicPr>
        <xdr:cNvPr id="167" name="Picture 166" descr="https://upload.wikimedia.org/wikipedia/commons/thumb/1/17/Flag_of_Sierra_Leone.svg/22px-Flag_of_Sierra_Leone.svg.png"/>
        <xdr:cNvPicPr>
          <a:picLocks noChangeAspect="1" noChangeArrowheads="1"/>
        </xdr:cNvPicPr>
      </xdr:nvPicPr>
      <xdr:blipFill>
        <a:blip xmlns:r="http://schemas.openxmlformats.org/officeDocument/2006/relationships" r:embed="rId16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72342375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209550</xdr:colOff>
      <xdr:row>167</xdr:row>
      <xdr:rowOff>104775</xdr:rowOff>
    </xdr:to>
    <xdr:pic>
      <xdr:nvPicPr>
        <xdr:cNvPr id="168" name="Picture 167" descr="https://upload.wikimedia.org/wikipedia/commons/thumb/f/f0/Flag_of_Slovenia.svg/22px-Flag_of_Slovenia.svg.png"/>
        <xdr:cNvPicPr>
          <a:picLocks noChangeAspect="1" noChangeArrowheads="1"/>
        </xdr:cNvPicPr>
      </xdr:nvPicPr>
      <xdr:blipFill>
        <a:blip xmlns:r="http://schemas.openxmlformats.org/officeDocument/2006/relationships" r:embed="rId16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72732900"/>
          <a:ext cx="20955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209550</xdr:colOff>
      <xdr:row>168</xdr:row>
      <xdr:rowOff>161925</xdr:rowOff>
    </xdr:to>
    <xdr:pic>
      <xdr:nvPicPr>
        <xdr:cNvPr id="169" name="Picture 168" descr="https://upload.wikimedia.org/wikipedia/commons/thumb/b/b1/Flag_of_San_Marino.svg/22px-Flag_of_San_Marino.svg.png"/>
        <xdr:cNvPicPr>
          <a:picLocks noChangeAspect="1" noChangeArrowheads="1"/>
        </xdr:cNvPicPr>
      </xdr:nvPicPr>
      <xdr:blipFill>
        <a:blip xmlns:r="http://schemas.openxmlformats.org/officeDocument/2006/relationships" r:embed="rId16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72942450"/>
          <a:ext cx="209550" cy="1619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209550</xdr:colOff>
      <xdr:row>169</xdr:row>
      <xdr:rowOff>104775</xdr:rowOff>
    </xdr:to>
    <xdr:pic>
      <xdr:nvPicPr>
        <xdr:cNvPr id="170" name="Picture 169" descr="https://upload.wikimedia.org/wikipedia/commons/thumb/7/74/Flag_of_the_Solomon_Islands.svg/22px-Flag_of_the_Solomo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6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73494900"/>
          <a:ext cx="20955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209550</xdr:colOff>
      <xdr:row>170</xdr:row>
      <xdr:rowOff>142875</xdr:rowOff>
    </xdr:to>
    <xdr:pic>
      <xdr:nvPicPr>
        <xdr:cNvPr id="171" name="Picture 170" descr="https://upload.wikimedia.org/wikipedia/commons/thumb/a/a0/Flag_of_Somalia.svg/22px-Flag_of_Somalia.svg.png"/>
        <xdr:cNvPicPr>
          <a:picLocks noChangeAspect="1" noChangeArrowheads="1"/>
        </xdr:cNvPicPr>
      </xdr:nvPicPr>
      <xdr:blipFill>
        <a:blip xmlns:r="http://schemas.openxmlformats.org/officeDocument/2006/relationships" r:embed="rId170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73885425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209550</xdr:colOff>
      <xdr:row>171</xdr:row>
      <xdr:rowOff>142875</xdr:rowOff>
    </xdr:to>
    <xdr:pic>
      <xdr:nvPicPr>
        <xdr:cNvPr id="172" name="Picture 171" descr="https://upload.wikimedia.org/wikipedia/commons/thumb/f/ff/Flag_of_Serbia.svg/22px-Flag_of_Serbia.svg.png"/>
        <xdr:cNvPicPr>
          <a:picLocks noChangeAspect="1" noChangeArrowheads="1"/>
        </xdr:cNvPicPr>
      </xdr:nvPicPr>
      <xdr:blipFill>
        <a:blip xmlns:r="http://schemas.openxmlformats.org/officeDocument/2006/relationships" r:embed="rId17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74094975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209550</xdr:colOff>
      <xdr:row>172</xdr:row>
      <xdr:rowOff>104775</xdr:rowOff>
    </xdr:to>
    <xdr:pic>
      <xdr:nvPicPr>
        <xdr:cNvPr id="173" name="Picture 172" descr="https://upload.wikimedia.org/wikipedia/commons/thumb/1/11/Flag_of_Sri_Lanka.svg/22px-Flag_of_Sri_Lanka.svg.png"/>
        <xdr:cNvPicPr>
          <a:picLocks noChangeAspect="1" noChangeArrowheads="1"/>
        </xdr:cNvPicPr>
      </xdr:nvPicPr>
      <xdr:blipFill>
        <a:blip xmlns:r="http://schemas.openxmlformats.org/officeDocument/2006/relationships" r:embed="rId17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74304525"/>
          <a:ext cx="20955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209550</xdr:colOff>
      <xdr:row>173</xdr:row>
      <xdr:rowOff>104775</xdr:rowOff>
    </xdr:to>
    <xdr:pic>
      <xdr:nvPicPr>
        <xdr:cNvPr id="174" name="Picture 173" descr="https://upload.wikimedia.org/wikipedia/commons/thumb/7/7a/Flag_of_South_Sudan.svg/22px-Flag_of_South_Sudan.svg.png"/>
        <xdr:cNvPicPr>
          <a:picLocks noChangeAspect="1" noChangeArrowheads="1"/>
        </xdr:cNvPicPr>
      </xdr:nvPicPr>
      <xdr:blipFill>
        <a:blip xmlns:r="http://schemas.openxmlformats.org/officeDocument/2006/relationships" r:embed="rId17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75399900"/>
          <a:ext cx="20955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209550</xdr:colOff>
      <xdr:row>174</xdr:row>
      <xdr:rowOff>104775</xdr:rowOff>
    </xdr:to>
    <xdr:pic>
      <xdr:nvPicPr>
        <xdr:cNvPr id="175" name="Picture 174" descr="https://upload.wikimedia.org/wikipedia/commons/thumb/4/4f/Flag_of_Sao_Tome_and_Principe.svg/22px-Flag_of_Sao_Tome_and_Principe.svg.png"/>
        <xdr:cNvPicPr>
          <a:picLocks noChangeAspect="1" noChangeArrowheads="1"/>
        </xdr:cNvPicPr>
      </xdr:nvPicPr>
      <xdr:blipFill>
        <a:blip xmlns:r="http://schemas.openxmlformats.org/officeDocument/2006/relationships" r:embed="rId17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75790425"/>
          <a:ext cx="20955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209550</xdr:colOff>
      <xdr:row>175</xdr:row>
      <xdr:rowOff>104775</xdr:rowOff>
    </xdr:to>
    <xdr:pic>
      <xdr:nvPicPr>
        <xdr:cNvPr id="176" name="Picture 175" descr="https://upload.wikimedia.org/wikipedia/commons/thumb/0/01/Flag_of_Sudan.svg/22px-Flag_of_Sudan.svg.png"/>
        <xdr:cNvPicPr>
          <a:picLocks noChangeAspect="1" noChangeArrowheads="1"/>
        </xdr:cNvPicPr>
      </xdr:nvPicPr>
      <xdr:blipFill>
        <a:blip xmlns:r="http://schemas.openxmlformats.org/officeDocument/2006/relationships" r:embed="rId17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76561950"/>
          <a:ext cx="20955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190500</xdr:colOff>
      <xdr:row>176</xdr:row>
      <xdr:rowOff>190500</xdr:rowOff>
    </xdr:to>
    <xdr:pic>
      <xdr:nvPicPr>
        <xdr:cNvPr id="177" name="Picture 176" descr="https://upload.wikimedia.org/wikipedia/commons/thumb/f/f3/Flag_of_Switzerland.svg/20px-Flag_of_Switzerland.svg.png"/>
        <xdr:cNvPicPr>
          <a:picLocks noChangeAspect="1" noChangeArrowheads="1"/>
        </xdr:cNvPicPr>
      </xdr:nvPicPr>
      <xdr:blipFill>
        <a:blip xmlns:r="http://schemas.openxmlformats.org/officeDocument/2006/relationships" r:embed="rId17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76771500"/>
          <a:ext cx="190500" cy="1905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209550</xdr:colOff>
      <xdr:row>177</xdr:row>
      <xdr:rowOff>142875</xdr:rowOff>
    </xdr:to>
    <xdr:pic>
      <xdr:nvPicPr>
        <xdr:cNvPr id="178" name="Picture 177" descr="https://upload.wikimedia.org/wikipedia/commons/thumb/6/60/Flag_of_Suriname.svg/22px-Flag_of_Suriname.svg.png"/>
        <xdr:cNvPicPr>
          <a:picLocks noChangeAspect="1" noChangeArrowheads="1"/>
        </xdr:cNvPicPr>
      </xdr:nvPicPr>
      <xdr:blipFill>
        <a:blip xmlns:r="http://schemas.openxmlformats.org/officeDocument/2006/relationships" r:embed="rId17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78047850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209550</xdr:colOff>
      <xdr:row>178</xdr:row>
      <xdr:rowOff>142875</xdr:rowOff>
    </xdr:to>
    <xdr:pic>
      <xdr:nvPicPr>
        <xdr:cNvPr id="179" name="Picture 178" descr="https://upload.wikimedia.org/wikipedia/commons/thumb/e/e6/Flag_of_Slovakia.svg/22px-Flag_of_Slovakia.svg.png"/>
        <xdr:cNvPicPr>
          <a:picLocks noChangeAspect="1" noChangeArrowheads="1"/>
        </xdr:cNvPicPr>
      </xdr:nvPicPr>
      <xdr:blipFill>
        <a:blip xmlns:r="http://schemas.openxmlformats.org/officeDocument/2006/relationships" r:embed="rId17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78438375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209550</xdr:colOff>
      <xdr:row>179</xdr:row>
      <xdr:rowOff>133350</xdr:rowOff>
    </xdr:to>
    <xdr:pic>
      <xdr:nvPicPr>
        <xdr:cNvPr id="180" name="Picture 179" descr="https://upload.wikimedia.org/wikipedia/en/thumb/4/4c/Flag_of_Sweden.svg/22px-Flag_of_Sweden.svg.png"/>
        <xdr:cNvPicPr>
          <a:picLocks noChangeAspect="1" noChangeArrowheads="1"/>
        </xdr:cNvPicPr>
      </xdr:nvPicPr>
      <xdr:blipFill>
        <a:blip xmlns:r="http://schemas.openxmlformats.org/officeDocument/2006/relationships" r:embed="rId17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78647925"/>
          <a:ext cx="209550" cy="1333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209550</xdr:colOff>
      <xdr:row>180</xdr:row>
      <xdr:rowOff>142875</xdr:rowOff>
    </xdr:to>
    <xdr:pic>
      <xdr:nvPicPr>
        <xdr:cNvPr id="181" name="Picture 180" descr="https://upload.wikimedia.org/wikipedia/commons/thumb/1/1e/Flag_of_Swaziland.svg/22px-Flag_of_Swaziland.svg.png"/>
        <xdr:cNvPicPr>
          <a:picLocks noChangeAspect="1" noChangeArrowheads="1"/>
        </xdr:cNvPicPr>
      </xdr:nvPicPr>
      <xdr:blipFill>
        <a:blip xmlns:r="http://schemas.openxmlformats.org/officeDocument/2006/relationships" r:embed="rId180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79562325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209550</xdr:colOff>
      <xdr:row>181</xdr:row>
      <xdr:rowOff>142875</xdr:rowOff>
    </xdr:to>
    <xdr:pic>
      <xdr:nvPicPr>
        <xdr:cNvPr id="182" name="Picture 181" descr="https://upload.wikimedia.org/wikipedia/commons/thumb/5/53/Flag_of_Syria.svg/22px-Flag_of_Syria.svg.png"/>
        <xdr:cNvPicPr>
          <a:picLocks noChangeAspect="1" noChangeArrowheads="1"/>
        </xdr:cNvPicPr>
      </xdr:nvPicPr>
      <xdr:blipFill>
        <a:blip xmlns:r="http://schemas.openxmlformats.org/officeDocument/2006/relationships" r:embed="rId18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79952850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209550</xdr:colOff>
      <xdr:row>182</xdr:row>
      <xdr:rowOff>142875</xdr:rowOff>
    </xdr:to>
    <xdr:pic>
      <xdr:nvPicPr>
        <xdr:cNvPr id="183" name="Picture 182" descr="https://upload.wikimedia.org/wikipedia/commons/thumb/3/38/Flag_of_Tanzania.svg/22px-Flag_of_Tanzania.svg.png"/>
        <xdr:cNvPicPr>
          <a:picLocks noChangeAspect="1" noChangeArrowheads="1"/>
        </xdr:cNvPicPr>
      </xdr:nvPicPr>
      <xdr:blipFill>
        <a:blip xmlns:r="http://schemas.openxmlformats.org/officeDocument/2006/relationships" r:embed="rId18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80686275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209550</xdr:colOff>
      <xdr:row>183</xdr:row>
      <xdr:rowOff>104775</xdr:rowOff>
    </xdr:to>
    <xdr:pic>
      <xdr:nvPicPr>
        <xdr:cNvPr id="184" name="Picture 183" descr="https://upload.wikimedia.org/wikipedia/commons/thumb/9/9a/Flag_of_Tonga.svg/22px-Flag_of_Tonga.svg.png"/>
        <xdr:cNvPicPr>
          <a:picLocks noChangeAspect="1" noChangeArrowheads="1"/>
        </xdr:cNvPicPr>
      </xdr:nvPicPr>
      <xdr:blipFill>
        <a:blip xmlns:r="http://schemas.openxmlformats.org/officeDocument/2006/relationships" r:embed="rId18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80895825"/>
          <a:ext cx="20955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209550</xdr:colOff>
      <xdr:row>184</xdr:row>
      <xdr:rowOff>142875</xdr:rowOff>
    </xdr:to>
    <xdr:pic>
      <xdr:nvPicPr>
        <xdr:cNvPr id="185" name="Picture 184" descr="https://upload.wikimedia.org/wikipedia/commons/thumb/a/a9/Flag_of_Thailand.svg/22px-Flag_of_Thailand.svg.png"/>
        <xdr:cNvPicPr>
          <a:picLocks noChangeAspect="1" noChangeArrowheads="1"/>
        </xdr:cNvPicPr>
      </xdr:nvPicPr>
      <xdr:blipFill>
        <a:blip xmlns:r="http://schemas.openxmlformats.org/officeDocument/2006/relationships" r:embed="rId18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81267300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209550</xdr:colOff>
      <xdr:row>185</xdr:row>
      <xdr:rowOff>104775</xdr:rowOff>
    </xdr:to>
    <xdr:pic>
      <xdr:nvPicPr>
        <xdr:cNvPr id="186" name="Picture 185" descr="https://upload.wikimedia.org/wikipedia/commons/thumb/d/d0/Flag_of_Tajikistan.svg/22px-Flag_of_Tajikistan.svg.png"/>
        <xdr:cNvPicPr>
          <a:picLocks noChangeAspect="1" noChangeArrowheads="1"/>
        </xdr:cNvPicPr>
      </xdr:nvPicPr>
      <xdr:blipFill>
        <a:blip xmlns:r="http://schemas.openxmlformats.org/officeDocument/2006/relationships" r:embed="rId18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81476850"/>
          <a:ext cx="20955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209550</xdr:colOff>
      <xdr:row>186</xdr:row>
      <xdr:rowOff>142875</xdr:rowOff>
    </xdr:to>
    <xdr:pic>
      <xdr:nvPicPr>
        <xdr:cNvPr id="187" name="Picture 186" descr="https://upload.wikimedia.org/wikipedia/commons/thumb/1/1b/Flag_of_Turkmenistan.svg/22px-Flag_of_Turkmenistan.svg.png"/>
        <xdr:cNvPicPr>
          <a:picLocks noChangeAspect="1" noChangeArrowheads="1"/>
        </xdr:cNvPicPr>
      </xdr:nvPicPr>
      <xdr:blipFill>
        <a:blip xmlns:r="http://schemas.openxmlformats.org/officeDocument/2006/relationships" r:embed="rId18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81867375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209550</xdr:colOff>
      <xdr:row>187</xdr:row>
      <xdr:rowOff>104775</xdr:rowOff>
    </xdr:to>
    <xdr:pic>
      <xdr:nvPicPr>
        <xdr:cNvPr id="188" name="Picture 187" descr="https://upload.wikimedia.org/wikipedia/commons/thumb/2/26/Flag_of_East_Timor.svg/22px-Flag_of_East_Timor.svg.png"/>
        <xdr:cNvPicPr>
          <a:picLocks noChangeAspect="1" noChangeArrowheads="1"/>
        </xdr:cNvPicPr>
      </xdr:nvPicPr>
      <xdr:blipFill>
        <a:blip xmlns:r="http://schemas.openxmlformats.org/officeDocument/2006/relationships" r:embed="rId18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82257900"/>
          <a:ext cx="20955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209550</xdr:colOff>
      <xdr:row>188</xdr:row>
      <xdr:rowOff>133350</xdr:rowOff>
    </xdr:to>
    <xdr:pic>
      <xdr:nvPicPr>
        <xdr:cNvPr id="189" name="Picture 188" descr="https://upload.wikimedia.org/wikipedia/commons/thumb/6/68/Flag_of_Togo.svg/22px-Flag_of_Togo.svg.png"/>
        <xdr:cNvPicPr>
          <a:picLocks noChangeAspect="1" noChangeArrowheads="1"/>
        </xdr:cNvPicPr>
      </xdr:nvPicPr>
      <xdr:blipFill>
        <a:blip xmlns:r="http://schemas.openxmlformats.org/officeDocument/2006/relationships" r:embed="rId18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83410425"/>
          <a:ext cx="209550" cy="1333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189</xdr:row>
      <xdr:rowOff>0</xdr:rowOff>
    </xdr:from>
    <xdr:to>
      <xdr:col>0</xdr:col>
      <xdr:colOff>209550</xdr:colOff>
      <xdr:row>189</xdr:row>
      <xdr:rowOff>142875</xdr:rowOff>
    </xdr:to>
    <xdr:pic>
      <xdr:nvPicPr>
        <xdr:cNvPr id="190" name="Picture 189" descr="https://upload.wikimedia.org/wikipedia/commons/thumb/1/14/Flag_of_Chinese_Taipei_for_Olympic_games.svg/22px-Flag_of_Chinese_Taipei_for_Olympic_games.svg.png"/>
        <xdr:cNvPicPr>
          <a:picLocks noChangeAspect="1" noChangeArrowheads="1"/>
        </xdr:cNvPicPr>
      </xdr:nvPicPr>
      <xdr:blipFill>
        <a:blip xmlns:r="http://schemas.openxmlformats.org/officeDocument/2006/relationships" r:embed="rId18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83619975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209550</xdr:colOff>
      <xdr:row>190</xdr:row>
      <xdr:rowOff>123825</xdr:rowOff>
    </xdr:to>
    <xdr:pic>
      <xdr:nvPicPr>
        <xdr:cNvPr id="191" name="Picture 190" descr="https://upload.wikimedia.org/wikipedia/commons/thumb/6/64/Flag_of_Trinidad_and_Tobago.svg/22px-Flag_of_Trinidad_and_Tobago.svg.png"/>
        <xdr:cNvPicPr>
          <a:picLocks noChangeAspect="1" noChangeArrowheads="1"/>
        </xdr:cNvPicPr>
      </xdr:nvPicPr>
      <xdr:blipFill>
        <a:blip xmlns:r="http://schemas.openxmlformats.org/officeDocument/2006/relationships" r:embed="rId190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85077300"/>
          <a:ext cx="20955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209550</xdr:colOff>
      <xdr:row>191</xdr:row>
      <xdr:rowOff>142875</xdr:rowOff>
    </xdr:to>
    <xdr:pic>
      <xdr:nvPicPr>
        <xdr:cNvPr id="192" name="Picture 191" descr="https://upload.wikimedia.org/wikipedia/commons/thumb/c/ce/Flag_of_Tunisia.svg/22px-Flag_of_Tunisia.svg.png"/>
        <xdr:cNvPicPr>
          <a:picLocks noChangeAspect="1" noChangeArrowheads="1"/>
        </xdr:cNvPicPr>
      </xdr:nvPicPr>
      <xdr:blipFill>
        <a:blip xmlns:r="http://schemas.openxmlformats.org/officeDocument/2006/relationships" r:embed="rId19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85991700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209550</xdr:colOff>
      <xdr:row>192</xdr:row>
      <xdr:rowOff>142875</xdr:rowOff>
    </xdr:to>
    <xdr:pic>
      <xdr:nvPicPr>
        <xdr:cNvPr id="193" name="Picture 192" descr="https://upload.wikimedia.org/wikipedia/commons/thumb/b/b4/Flag_of_Turkey.svg/22px-Flag_of_Turkey.svg.png"/>
        <xdr:cNvPicPr>
          <a:picLocks noChangeAspect="1" noChangeArrowheads="1"/>
        </xdr:cNvPicPr>
      </xdr:nvPicPr>
      <xdr:blipFill>
        <a:blip xmlns:r="http://schemas.openxmlformats.org/officeDocument/2006/relationships" r:embed="rId19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86201250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209550</xdr:colOff>
      <xdr:row>193</xdr:row>
      <xdr:rowOff>104775</xdr:rowOff>
    </xdr:to>
    <xdr:pic>
      <xdr:nvPicPr>
        <xdr:cNvPr id="194" name="Picture 193" descr="https://upload.wikimedia.org/wikipedia/commons/thumb/3/38/Flag_of_Tuvalu.svg/22px-Flag_of_Tuvalu.svg.png"/>
        <xdr:cNvPicPr>
          <a:picLocks noChangeAspect="1" noChangeArrowheads="1"/>
        </xdr:cNvPicPr>
      </xdr:nvPicPr>
      <xdr:blipFill>
        <a:blip xmlns:r="http://schemas.openxmlformats.org/officeDocument/2006/relationships" r:embed="rId19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86410800"/>
          <a:ext cx="20955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209550</xdr:colOff>
      <xdr:row>194</xdr:row>
      <xdr:rowOff>104775</xdr:rowOff>
    </xdr:to>
    <xdr:pic>
      <xdr:nvPicPr>
        <xdr:cNvPr id="195" name="Picture 194" descr="https://upload.wikimedia.org/wikipedia/commons/thumb/c/cb/Flag_of_the_United_Arab_Emirates.svg/22px-Flag_of_the_United_Arab_Emirates.svg.png"/>
        <xdr:cNvPicPr>
          <a:picLocks noChangeAspect="1" noChangeArrowheads="1"/>
        </xdr:cNvPicPr>
      </xdr:nvPicPr>
      <xdr:blipFill>
        <a:blip xmlns:r="http://schemas.openxmlformats.org/officeDocument/2006/relationships" r:embed="rId19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86620350"/>
          <a:ext cx="20955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209550</xdr:colOff>
      <xdr:row>195</xdr:row>
      <xdr:rowOff>142875</xdr:rowOff>
    </xdr:to>
    <xdr:pic>
      <xdr:nvPicPr>
        <xdr:cNvPr id="196" name="Picture 195" descr="https://upload.wikimedia.org/wikipedia/commons/thumb/4/4e/Flag_of_Uganda.svg/22px-Flag_of_Uganda.svg.png"/>
        <xdr:cNvPicPr>
          <a:picLocks noChangeAspect="1" noChangeArrowheads="1"/>
        </xdr:cNvPicPr>
      </xdr:nvPicPr>
      <xdr:blipFill>
        <a:blip xmlns:r="http://schemas.openxmlformats.org/officeDocument/2006/relationships" r:embed="rId19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87201375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209550</xdr:colOff>
      <xdr:row>196</xdr:row>
      <xdr:rowOff>142875</xdr:rowOff>
    </xdr:to>
    <xdr:pic>
      <xdr:nvPicPr>
        <xdr:cNvPr id="197" name="Picture 196" descr="https://upload.wikimedia.org/wikipedia/commons/thumb/4/49/Flag_of_Ukraine.svg/22px-Flag_of_Ukraine.svg.png"/>
        <xdr:cNvPicPr>
          <a:picLocks noChangeAspect="1" noChangeArrowheads="1"/>
        </xdr:cNvPicPr>
      </xdr:nvPicPr>
      <xdr:blipFill>
        <a:blip xmlns:r="http://schemas.openxmlformats.org/officeDocument/2006/relationships" r:embed="rId19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87410925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209550</xdr:colOff>
      <xdr:row>197</xdr:row>
      <xdr:rowOff>142875</xdr:rowOff>
    </xdr:to>
    <xdr:pic>
      <xdr:nvPicPr>
        <xdr:cNvPr id="198" name="Picture 197" descr="https://upload.wikimedia.org/wikipedia/commons/thumb/f/fe/Flag_of_Uruguay.svg/22px-Flag_of_Uruguay.svg.png"/>
        <xdr:cNvPicPr>
          <a:picLocks noChangeAspect="1" noChangeArrowheads="1"/>
        </xdr:cNvPicPr>
      </xdr:nvPicPr>
      <xdr:blipFill>
        <a:blip xmlns:r="http://schemas.openxmlformats.org/officeDocument/2006/relationships" r:embed="rId19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87620475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209550</xdr:colOff>
      <xdr:row>198</xdr:row>
      <xdr:rowOff>114300</xdr:rowOff>
    </xdr:to>
    <xdr:pic>
      <xdr:nvPicPr>
        <xdr:cNvPr id="199" name="Picture 198" descr="https://upload.wikimedia.org/wikipedia/en/thumb/a/a4/Flag_of_the_United_States.svg/22px-Flag_of_the_United_States.svg.png"/>
        <xdr:cNvPicPr>
          <a:picLocks noChangeAspect="1" noChangeArrowheads="1"/>
        </xdr:cNvPicPr>
      </xdr:nvPicPr>
      <xdr:blipFill>
        <a:blip xmlns:r="http://schemas.openxmlformats.org/officeDocument/2006/relationships" r:embed="rId19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87991950"/>
          <a:ext cx="209550" cy="114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209550</xdr:colOff>
      <xdr:row>199</xdr:row>
      <xdr:rowOff>104775</xdr:rowOff>
    </xdr:to>
    <xdr:pic>
      <xdr:nvPicPr>
        <xdr:cNvPr id="200" name="Picture 199" descr="https://upload.wikimedia.org/wikipedia/commons/thumb/8/84/Flag_of_Uzbekistan.svg/22px-Flag_of_Uzbekistan.svg.png"/>
        <xdr:cNvPicPr>
          <a:picLocks noChangeAspect="1" noChangeArrowheads="1"/>
        </xdr:cNvPicPr>
      </xdr:nvPicPr>
      <xdr:blipFill>
        <a:blip xmlns:r="http://schemas.openxmlformats.org/officeDocument/2006/relationships" r:embed="rId19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88725375"/>
          <a:ext cx="20955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209550</xdr:colOff>
      <xdr:row>200</xdr:row>
      <xdr:rowOff>123825</xdr:rowOff>
    </xdr:to>
    <xdr:pic>
      <xdr:nvPicPr>
        <xdr:cNvPr id="201" name="Picture 200" descr="https://upload.wikimedia.org/wikipedia/commons/thumb/b/bc/Flag_of_Vanuatu.svg/22px-Flag_of_Vanuatu.svg.png"/>
        <xdr:cNvPicPr>
          <a:picLocks noChangeAspect="1" noChangeArrowheads="1"/>
        </xdr:cNvPicPr>
      </xdr:nvPicPr>
      <xdr:blipFill>
        <a:blip xmlns:r="http://schemas.openxmlformats.org/officeDocument/2006/relationships" r:embed="rId200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89115900"/>
          <a:ext cx="209550" cy="123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209550</xdr:colOff>
      <xdr:row>201</xdr:row>
      <xdr:rowOff>142875</xdr:rowOff>
    </xdr:to>
    <xdr:pic>
      <xdr:nvPicPr>
        <xdr:cNvPr id="202" name="Picture 201" descr="https://upload.wikimedia.org/wikipedia/commons/thumb/0/06/Flag_of_Venezuela.svg/22px-Flag_of_Venezuela.svg.png"/>
        <xdr:cNvPicPr>
          <a:picLocks noChangeAspect="1" noChangeArrowheads="1"/>
        </xdr:cNvPicPr>
      </xdr:nvPicPr>
      <xdr:blipFill>
        <a:blip xmlns:r="http://schemas.openxmlformats.org/officeDocument/2006/relationships" r:embed="rId20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89325450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209550</xdr:colOff>
      <xdr:row>202</xdr:row>
      <xdr:rowOff>142875</xdr:rowOff>
    </xdr:to>
    <xdr:pic>
      <xdr:nvPicPr>
        <xdr:cNvPr id="203" name="Picture 202" descr="https://upload.wikimedia.org/wikipedia/commons/thumb/2/21/Flag_of_Vietnam.svg/22px-Flag_of_Vietnam.svg.png"/>
        <xdr:cNvPicPr>
          <a:picLocks noChangeAspect="1" noChangeArrowheads="1"/>
        </xdr:cNvPicPr>
      </xdr:nvPicPr>
      <xdr:blipFill>
        <a:blip xmlns:r="http://schemas.openxmlformats.org/officeDocument/2006/relationships" r:embed="rId20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89715975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0</xdr:col>
      <xdr:colOff>209550</xdr:colOff>
      <xdr:row>203</xdr:row>
      <xdr:rowOff>142875</xdr:rowOff>
    </xdr:to>
    <xdr:pic>
      <xdr:nvPicPr>
        <xdr:cNvPr id="204" name="Picture 203" descr="https://upload.wikimedia.org/wikipedia/commons/thumb/6/6d/Flag_of_Saint_Vincent_and_the_Grenadines.svg/22px-Flag_of_Saint_Vincent_and_the_Grenadines.svg.png"/>
        <xdr:cNvPicPr>
          <a:picLocks noChangeAspect="1" noChangeArrowheads="1"/>
        </xdr:cNvPicPr>
      </xdr:nvPicPr>
      <xdr:blipFill>
        <a:blip xmlns:r="http://schemas.openxmlformats.org/officeDocument/2006/relationships" r:embed="rId20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90630375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209550</xdr:colOff>
      <xdr:row>204</xdr:row>
      <xdr:rowOff>142875</xdr:rowOff>
    </xdr:to>
    <xdr:pic>
      <xdr:nvPicPr>
        <xdr:cNvPr id="205" name="Picture 204" descr="https://upload.wikimedia.org/wikipedia/commons/thumb/8/89/Flag_of_Yemen.svg/22px-Flag_of_Yemen.svg.png"/>
        <xdr:cNvPicPr>
          <a:picLocks noChangeAspect="1" noChangeArrowheads="1"/>
        </xdr:cNvPicPr>
      </xdr:nvPicPr>
      <xdr:blipFill>
        <a:blip xmlns:r="http://schemas.openxmlformats.org/officeDocument/2006/relationships" r:embed="rId20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91592400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209550</xdr:colOff>
      <xdr:row>205</xdr:row>
      <xdr:rowOff>142875</xdr:rowOff>
    </xdr:to>
    <xdr:pic>
      <xdr:nvPicPr>
        <xdr:cNvPr id="206" name="Picture 205" descr="https://upload.wikimedia.org/wikipedia/commons/thumb/0/06/Flag_of_Zambia.svg/22px-Flag_of_Zambia.svg.png"/>
        <xdr:cNvPicPr>
          <a:picLocks noChangeAspect="1" noChangeArrowheads="1"/>
        </xdr:cNvPicPr>
      </xdr:nvPicPr>
      <xdr:blipFill>
        <a:blip xmlns:r="http://schemas.openxmlformats.org/officeDocument/2006/relationships" r:embed="rId20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91801950"/>
          <a:ext cx="209550" cy="142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209550</xdr:colOff>
      <xdr:row>206</xdr:row>
      <xdr:rowOff>104775</xdr:rowOff>
    </xdr:to>
    <xdr:pic>
      <xdr:nvPicPr>
        <xdr:cNvPr id="207" name="Picture 206" descr="https://upload.wikimedia.org/wikipedia/commons/thumb/6/6a/Flag_of_Zimbabwe.svg/22px-Flag_of_Zimbabwe.svg.png"/>
        <xdr:cNvPicPr>
          <a:picLocks noChangeAspect="1" noChangeArrowheads="1"/>
        </xdr:cNvPicPr>
      </xdr:nvPicPr>
      <xdr:blipFill>
        <a:blip xmlns:r="http://schemas.openxmlformats.org/officeDocument/2006/relationships" r:embed="rId20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92173425"/>
          <a:ext cx="209550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Values" displayName="tValues" ref="A1:M2" totalsRowShown="0">
  <autoFilter ref="A1:M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4 bed room"/>
    <tableColumn id="2" name="2 bed room"/>
    <tableColumn id="9" name="single room"/>
    <tableColumn id="3" name="Meals"/>
    <tableColumn id="4" name="Euro"/>
    <tableColumn id="5" name="Cost night 4 bed NOK">
      <calculatedColumnFormula>([4 bed room]+[Meals])*[Euro]</calculatedColumnFormula>
    </tableColumn>
    <tableColumn id="6" name="Cost night 4 bed €">
      <calculatedColumnFormula>([4 bed room]+[Meals])</calculatedColumnFormula>
    </tableColumn>
    <tableColumn id="7" name="Cost night 2 bed €">
      <calculatedColumnFormula>([2 bed room]+[Meals])</calculatedColumnFormula>
    </tableColumn>
    <tableColumn id="8" name="Cost night single bed €">
      <calculatedColumnFormula>([single room]+[Meals])</calculatedColumnFormula>
    </tableColumn>
    <tableColumn id="10" name="Competition all"/>
    <tableColumn id="11" name="Single comp"/>
    <tableColumn id="12" name="Visitor comp"/>
    <tableColumn id="13" name="Visitor single comp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NOC" displayName="tNOC" ref="B1:C207" totalsRowShown="0" headerRowDxfId="3" dataDxfId="2">
  <autoFilter ref="B1:C207"/>
  <tableColumns count="2">
    <tableColumn id="1" name="NOC" dataDxfId="1"/>
    <tableColumn id="2" name="Country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K46"/>
  <sheetViews>
    <sheetView showGridLines="0" zoomScale="90" zoomScaleNormal="90" workbookViewId="0">
      <selection activeCell="B2" sqref="B2"/>
    </sheetView>
  </sheetViews>
  <sheetFormatPr defaultRowHeight="15"/>
  <cols>
    <col min="1" max="1" width="26.28515625" style="1" customWidth="1"/>
    <col min="2" max="2" width="14.7109375" style="1" customWidth="1"/>
    <col min="3" max="3" width="44.5703125" style="1" customWidth="1"/>
    <col min="4" max="4" width="21" style="1" customWidth="1"/>
    <col min="5" max="5" width="6.7109375" style="1" customWidth="1"/>
    <col min="6" max="6" width="16" style="1" customWidth="1"/>
    <col min="7" max="7" width="15.42578125" style="1" customWidth="1"/>
    <col min="8" max="8" width="9.140625" style="1" customWidth="1"/>
    <col min="9" max="9" width="16.7109375" style="1" bestFit="1" customWidth="1"/>
    <col min="10" max="10" width="13.140625" style="1" bestFit="1" customWidth="1"/>
    <col min="11" max="11" width="11.42578125" style="1" bestFit="1" customWidth="1"/>
    <col min="12" max="16384" width="9.140625" style="1"/>
  </cols>
  <sheetData>
    <row r="1" spans="1:11" ht="24" customHeight="1">
      <c r="A1" s="56" t="s">
        <v>473</v>
      </c>
      <c r="B1" s="9"/>
      <c r="C1" s="9"/>
      <c r="D1" s="9"/>
      <c r="E1" s="9"/>
      <c r="F1" s="2" t="s">
        <v>474</v>
      </c>
      <c r="G1" s="2"/>
      <c r="H1" s="2"/>
      <c r="I1" s="2"/>
      <c r="J1" s="2"/>
      <c r="K1" s="2"/>
    </row>
    <row r="2" spans="1:11" ht="15.75" customHeight="1">
      <c r="A2" s="11" t="s">
        <v>0</v>
      </c>
      <c r="B2" s="15"/>
      <c r="C2" s="15"/>
      <c r="D2" s="15"/>
      <c r="E2" s="9"/>
      <c r="F2" s="2" t="s">
        <v>468</v>
      </c>
      <c r="G2" s="2"/>
      <c r="H2" s="2"/>
      <c r="I2" s="2"/>
      <c r="J2" s="2"/>
      <c r="K2" s="2"/>
    </row>
    <row r="3" spans="1:11" ht="15" customHeight="1">
      <c r="A3" s="11" t="s">
        <v>1</v>
      </c>
      <c r="B3" s="15"/>
      <c r="C3" s="15"/>
      <c r="D3" s="15"/>
      <c r="E3" s="9"/>
      <c r="F3" s="2" t="s">
        <v>475</v>
      </c>
      <c r="G3" s="2"/>
      <c r="H3" s="2"/>
      <c r="I3" s="2"/>
      <c r="J3" s="2"/>
      <c r="K3" s="2"/>
    </row>
    <row r="4" spans="1:11" ht="15.75" customHeight="1">
      <c r="A4" s="12"/>
      <c r="B4" s="15"/>
      <c r="C4" s="15"/>
      <c r="D4" s="15"/>
      <c r="E4" s="9"/>
      <c r="F4" s="2"/>
      <c r="G4" s="2"/>
      <c r="H4" s="2"/>
      <c r="I4" s="2"/>
      <c r="J4" s="2"/>
      <c r="K4" s="2"/>
    </row>
    <row r="5" spans="1:11">
      <c r="A5" s="12" t="s">
        <v>7</v>
      </c>
      <c r="B5" s="17">
        <v>42916</v>
      </c>
      <c r="C5" s="12" t="s">
        <v>15</v>
      </c>
      <c r="D5" s="18">
        <v>0.5</v>
      </c>
      <c r="E5" s="9"/>
      <c r="F5" s="2" t="s">
        <v>476</v>
      </c>
      <c r="G5" s="2"/>
      <c r="H5" s="2"/>
      <c r="I5" s="2"/>
      <c r="J5" s="2"/>
      <c r="K5" s="2"/>
    </row>
    <row r="6" spans="1:11">
      <c r="A6" s="12" t="s">
        <v>8</v>
      </c>
      <c r="B6" s="17">
        <v>42920</v>
      </c>
      <c r="C6" s="12" t="s">
        <v>16</v>
      </c>
      <c r="D6" s="18">
        <v>0.5</v>
      </c>
      <c r="E6" s="9"/>
      <c r="F6" s="2"/>
      <c r="G6" s="2"/>
      <c r="H6" s="2"/>
      <c r="I6" s="2"/>
      <c r="J6" s="2"/>
      <c r="K6" s="2"/>
    </row>
    <row r="7" spans="1:11">
      <c r="A7" s="13" t="s">
        <v>22</v>
      </c>
      <c r="B7" s="19">
        <f>B6-B5</f>
        <v>4</v>
      </c>
      <c r="C7" s="14" t="s">
        <v>471</v>
      </c>
      <c r="D7" s="9"/>
      <c r="E7" s="9"/>
      <c r="F7" s="2" t="s">
        <v>458</v>
      </c>
      <c r="G7" s="2"/>
      <c r="H7" s="2"/>
      <c r="I7" s="2"/>
      <c r="J7" s="2"/>
      <c r="K7" s="2"/>
    </row>
    <row r="8" spans="1:11">
      <c r="A8" s="12"/>
      <c r="B8" s="9"/>
      <c r="C8" s="9"/>
      <c r="D8" s="9"/>
      <c r="E8" s="9"/>
      <c r="F8" s="2" t="s">
        <v>459</v>
      </c>
      <c r="G8" s="2"/>
      <c r="H8" s="2"/>
      <c r="I8" s="2"/>
      <c r="J8" s="2"/>
      <c r="K8" s="2"/>
    </row>
    <row r="9" spans="1:11">
      <c r="A9" s="12" t="s">
        <v>466</v>
      </c>
      <c r="B9" s="16"/>
      <c r="C9" s="16"/>
      <c r="D9" s="16"/>
      <c r="E9" s="9"/>
      <c r="F9" s="2" t="s">
        <v>460</v>
      </c>
      <c r="G9" s="2"/>
      <c r="H9" s="2"/>
      <c r="I9" s="2"/>
      <c r="J9" s="2"/>
      <c r="K9" s="2"/>
    </row>
    <row r="10" spans="1:11">
      <c r="A10" s="12" t="s">
        <v>465</v>
      </c>
      <c r="B10" s="16"/>
      <c r="C10" s="16"/>
      <c r="D10" s="16"/>
      <c r="E10" s="9"/>
      <c r="F10" s="2"/>
      <c r="G10" s="2"/>
      <c r="H10" s="2"/>
      <c r="I10" s="2"/>
      <c r="J10" s="2"/>
      <c r="K10" s="2"/>
    </row>
    <row r="11" spans="1:11">
      <c r="A11" s="12"/>
      <c r="B11" s="9" t="s">
        <v>467</v>
      </c>
      <c r="C11" s="9"/>
      <c r="D11" s="9"/>
      <c r="E11" s="9"/>
      <c r="F11" s="59" t="s">
        <v>511</v>
      </c>
      <c r="G11" s="2"/>
      <c r="H11" s="2"/>
      <c r="I11" s="2"/>
      <c r="J11" s="2"/>
      <c r="K11" s="2"/>
    </row>
    <row r="12" spans="1:11">
      <c r="A12" s="12" t="s">
        <v>40</v>
      </c>
      <c r="B12" s="16"/>
      <c r="C12" s="16"/>
      <c r="D12" s="16"/>
      <c r="E12" s="9"/>
      <c r="F12" s="2" t="s">
        <v>512</v>
      </c>
      <c r="G12" s="2"/>
      <c r="H12" s="2"/>
      <c r="I12" s="2"/>
      <c r="J12" s="2"/>
      <c r="K12" s="2"/>
    </row>
    <row r="13" spans="1:11">
      <c r="A13" s="12" t="s">
        <v>41</v>
      </c>
      <c r="B13" s="16"/>
      <c r="C13" s="16"/>
      <c r="D13" s="16"/>
      <c r="E13" s="9"/>
      <c r="F13" s="2" t="s">
        <v>513</v>
      </c>
      <c r="G13" s="2"/>
      <c r="H13" s="2"/>
      <c r="I13" s="2"/>
      <c r="J13" s="2"/>
      <c r="K13" s="2"/>
    </row>
    <row r="14" spans="1:11">
      <c r="A14" s="12" t="s">
        <v>23</v>
      </c>
      <c r="B14" s="16"/>
      <c r="C14" s="16"/>
      <c r="D14" s="16"/>
      <c r="E14" s="9"/>
      <c r="F14" s="2" t="s">
        <v>514</v>
      </c>
      <c r="G14" s="2"/>
      <c r="H14" s="2"/>
      <c r="I14" s="2"/>
      <c r="J14" s="2"/>
      <c r="K14" s="2"/>
    </row>
    <row r="15" spans="1:11">
      <c r="A15" s="12" t="s">
        <v>2</v>
      </c>
      <c r="B15" s="16"/>
      <c r="C15" s="16"/>
      <c r="D15" s="16"/>
      <c r="E15" s="9"/>
      <c r="F15" s="9"/>
      <c r="G15" s="9"/>
      <c r="H15" s="9"/>
      <c r="I15" s="9"/>
      <c r="J15" s="9"/>
      <c r="K15" s="9"/>
    </row>
    <row r="16" spans="1:11">
      <c r="A16" s="12" t="s">
        <v>3</v>
      </c>
      <c r="B16" s="16"/>
      <c r="C16" s="16" t="str">
        <f>IFERROR(INDEX(tNOC[NOC],MATCH(B16,tNOC[Country],0)),"")</f>
        <v/>
      </c>
      <c r="D16" s="16"/>
      <c r="E16" s="9"/>
      <c r="F16" s="9"/>
      <c r="G16" s="9"/>
      <c r="H16" s="9"/>
      <c r="I16" s="9"/>
      <c r="J16" s="9"/>
      <c r="K16" s="9"/>
    </row>
    <row r="17" spans="1:11">
      <c r="A17" s="12" t="s">
        <v>4</v>
      </c>
      <c r="B17" s="16"/>
      <c r="C17" s="16"/>
      <c r="D17" s="16"/>
      <c r="E17" s="9"/>
      <c r="F17" s="9"/>
      <c r="G17" s="9"/>
      <c r="H17" s="9"/>
      <c r="I17" s="9"/>
      <c r="J17" s="9"/>
      <c r="K17" s="9"/>
    </row>
    <row r="18" spans="1:11">
      <c r="A18" s="12" t="s">
        <v>5</v>
      </c>
      <c r="B18" s="16"/>
      <c r="C18" s="16"/>
      <c r="D18" s="16"/>
      <c r="E18" s="9"/>
      <c r="F18" s="9"/>
      <c r="G18" s="9"/>
      <c r="H18" s="9"/>
      <c r="I18" s="9"/>
      <c r="J18" s="9"/>
      <c r="K18" s="9"/>
    </row>
    <row r="19" spans="1:11">
      <c r="A19" s="12" t="s">
        <v>17</v>
      </c>
      <c r="B19" s="20"/>
      <c r="C19" s="16"/>
      <c r="D19" s="16"/>
      <c r="E19" s="9"/>
      <c r="F19" s="9"/>
      <c r="G19" s="9"/>
      <c r="H19" s="9"/>
      <c r="I19" s="9"/>
      <c r="J19" s="9"/>
      <c r="K19" s="9"/>
    </row>
    <row r="20" spans="1:11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>
      <c r="A21" s="12"/>
      <c r="B21" s="9" t="s">
        <v>14</v>
      </c>
      <c r="C21" s="9"/>
      <c r="D21" s="9" t="s">
        <v>13</v>
      </c>
      <c r="E21" s="9"/>
      <c r="F21" s="9"/>
      <c r="G21" s="9"/>
      <c r="H21" s="9"/>
      <c r="I21" s="9"/>
      <c r="J21" s="9"/>
      <c r="K21" s="9"/>
    </row>
    <row r="22" spans="1:11">
      <c r="A22" s="12" t="s">
        <v>18</v>
      </c>
      <c r="B22" s="2">
        <f>Participants!C40+Participants!C41</f>
        <v>2</v>
      </c>
      <c r="C22" s="2"/>
      <c r="D22" s="4"/>
      <c r="E22" s="9"/>
      <c r="F22" s="9"/>
      <c r="G22" s="9"/>
      <c r="H22" s="9"/>
      <c r="I22" s="9"/>
      <c r="J22" s="9"/>
      <c r="K22" s="9"/>
    </row>
    <row r="23" spans="1:11">
      <c r="A23" s="12" t="s">
        <v>38</v>
      </c>
      <c r="B23" s="2">
        <f>SUM(B26:B29)</f>
        <v>2</v>
      </c>
      <c r="C23" s="2"/>
      <c r="D23" s="4"/>
      <c r="E23" s="9"/>
      <c r="F23" s="9"/>
      <c r="G23" s="9"/>
      <c r="H23" s="9"/>
      <c r="I23" s="9"/>
      <c r="J23" s="9"/>
      <c r="K23" s="9"/>
    </row>
    <row r="24" spans="1:11">
      <c r="A24" s="12" t="s">
        <v>37</v>
      </c>
      <c r="B24" s="2">
        <f>SUM(B22:B23)</f>
        <v>4</v>
      </c>
      <c r="C24" s="3"/>
      <c r="D24" s="4">
        <f>Participants!S38</f>
        <v>770</v>
      </c>
      <c r="E24" s="9"/>
      <c r="F24" s="9"/>
      <c r="G24" s="9"/>
      <c r="H24" s="9"/>
      <c r="I24" s="9"/>
      <c r="J24" s="9"/>
      <c r="K24" s="9"/>
    </row>
    <row r="25" spans="1:11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>
      <c r="A26" s="12" t="s">
        <v>9</v>
      </c>
      <c r="B26" s="2">
        <f>COUNTIFS(Participants!J2:J36,"="&amp;RegistrationInformation!A26)</f>
        <v>0</v>
      </c>
      <c r="C26" s="9"/>
      <c r="D26" s="9"/>
      <c r="E26" s="9"/>
      <c r="F26" s="9"/>
      <c r="G26" s="9"/>
      <c r="H26" s="9"/>
      <c r="I26" s="9"/>
      <c r="J26" s="9"/>
      <c r="K26" s="9"/>
    </row>
    <row r="27" spans="1:11">
      <c r="A27" s="12" t="s">
        <v>10</v>
      </c>
      <c r="B27" s="2">
        <f>COUNTIFS(Participants!J3:J37,"="&amp;RegistrationInformation!A27)</f>
        <v>0</v>
      </c>
      <c r="C27" s="9"/>
      <c r="D27" s="9"/>
      <c r="E27" s="9"/>
      <c r="F27" s="9"/>
      <c r="G27" s="9"/>
      <c r="H27" s="9"/>
      <c r="I27" s="9"/>
      <c r="J27" s="9"/>
      <c r="K27" s="9"/>
    </row>
    <row r="28" spans="1:11">
      <c r="A28" s="12" t="s">
        <v>11</v>
      </c>
      <c r="B28" s="2">
        <f>COUNTIFS(Participants!J4:J38,"="&amp;RegistrationInformation!A28)</f>
        <v>1</v>
      </c>
      <c r="C28" s="9"/>
      <c r="D28" s="9"/>
      <c r="E28" s="9"/>
      <c r="F28" s="9"/>
      <c r="G28" s="9"/>
      <c r="H28" s="9"/>
      <c r="I28" s="9"/>
      <c r="J28" s="9"/>
      <c r="K28" s="9"/>
    </row>
    <row r="29" spans="1:11">
      <c r="A29" s="12" t="s">
        <v>12</v>
      </c>
      <c r="B29" s="2">
        <f>COUNTIFS(Participants!J5:J39,"="&amp;RegistrationInformation!A29)</f>
        <v>1</v>
      </c>
      <c r="C29" s="9"/>
      <c r="D29" s="9"/>
      <c r="E29" s="9"/>
      <c r="F29" s="9"/>
      <c r="G29" s="9"/>
      <c r="H29" s="9"/>
      <c r="I29" s="9"/>
      <c r="J29" s="9"/>
      <c r="K29" s="9"/>
    </row>
    <row r="30" spans="1:11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>
      <c r="A31" s="12" t="s">
        <v>472</v>
      </c>
      <c r="B31" s="2">
        <f>IF(Nights_total&gt;4,Nights_total-4,0)</f>
        <v>0</v>
      </c>
      <c r="C31" s="3">
        <f>B31*20*B24</f>
        <v>0</v>
      </c>
      <c r="D31" s="9"/>
      <c r="E31" s="9"/>
      <c r="F31" s="9"/>
      <c r="G31" s="9"/>
      <c r="H31" s="9"/>
      <c r="I31" s="9"/>
      <c r="J31" s="9"/>
      <c r="K31" s="9"/>
    </row>
    <row r="32" spans="1:1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>
      <c r="A33" s="9"/>
      <c r="B33" s="9"/>
      <c r="C33" s="9" t="s">
        <v>477</v>
      </c>
      <c r="D33" s="31">
        <f>0.1*D24</f>
        <v>77</v>
      </c>
      <c r="E33" s="9"/>
      <c r="F33" s="9"/>
      <c r="G33" s="9"/>
      <c r="H33" s="9"/>
      <c r="I33" s="9"/>
      <c r="J33" s="9"/>
      <c r="K33" s="9"/>
    </row>
    <row r="34" spans="1:1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>
      <c r="A35" s="9"/>
      <c r="B35" s="9"/>
      <c r="C35" s="9" t="s">
        <v>478</v>
      </c>
      <c r="D35" s="32">
        <f>C24+D24-D33+C31</f>
        <v>693</v>
      </c>
      <c r="E35" s="9"/>
      <c r="F35" s="9"/>
      <c r="G35" s="9"/>
      <c r="H35" s="9"/>
      <c r="I35" s="9"/>
      <c r="J35" s="9"/>
      <c r="K35" s="9"/>
    </row>
    <row r="36" spans="1:11">
      <c r="A36" s="9"/>
      <c r="B36" s="9"/>
      <c r="C36" s="9"/>
      <c r="D36" s="10"/>
      <c r="E36" s="9"/>
      <c r="F36" s="9"/>
      <c r="G36" s="9"/>
      <c r="H36" s="9"/>
      <c r="I36" s="9"/>
      <c r="J36" s="9"/>
      <c r="K36" s="9"/>
    </row>
    <row r="37" spans="1:11">
      <c r="A37" s="9"/>
      <c r="B37" s="9"/>
      <c r="C37" s="9" t="s">
        <v>479</v>
      </c>
      <c r="D37" s="22">
        <f>D24+C24+C31</f>
        <v>770</v>
      </c>
      <c r="E37" s="9"/>
      <c r="F37" s="9"/>
      <c r="G37" s="9"/>
      <c r="H37" s="9"/>
      <c r="I37" s="9"/>
      <c r="J37" s="9"/>
      <c r="K37" s="9"/>
    </row>
    <row r="38" spans="1:1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>
      <c r="A39" s="9" t="s">
        <v>461</v>
      </c>
      <c r="B39" s="2" t="s">
        <v>484</v>
      </c>
      <c r="C39" s="2"/>
      <c r="D39" s="2"/>
      <c r="E39" s="9"/>
      <c r="F39" s="9"/>
      <c r="G39" s="9"/>
      <c r="H39" s="9"/>
      <c r="I39" s="9"/>
      <c r="J39" s="9"/>
      <c r="K39" s="9"/>
    </row>
    <row r="40" spans="1:11">
      <c r="A40" s="9"/>
      <c r="B40" s="2" t="s">
        <v>480</v>
      </c>
      <c r="C40" s="2"/>
      <c r="D40" s="2"/>
      <c r="E40" s="9"/>
      <c r="F40" s="9"/>
      <c r="G40" s="9"/>
      <c r="H40" s="9"/>
      <c r="I40" s="9"/>
      <c r="J40" s="9"/>
      <c r="K40" s="9"/>
    </row>
    <row r="41" spans="1:11">
      <c r="A41" s="9"/>
      <c r="B41" s="21" t="s">
        <v>486</v>
      </c>
      <c r="C41" s="2"/>
      <c r="D41" s="2"/>
      <c r="E41" s="9"/>
      <c r="F41" s="9"/>
      <c r="G41" s="9"/>
      <c r="H41" s="9"/>
      <c r="I41" s="9"/>
      <c r="J41" s="9"/>
      <c r="K41" s="9"/>
    </row>
    <row r="42" spans="1:11">
      <c r="A42" s="9"/>
      <c r="B42" s="2" t="s">
        <v>485</v>
      </c>
      <c r="C42" s="2"/>
      <c r="D42" s="2"/>
      <c r="E42" s="9"/>
      <c r="F42" s="9"/>
      <c r="G42" s="9"/>
      <c r="H42" s="9"/>
      <c r="I42" s="9"/>
      <c r="J42" s="9"/>
      <c r="K42" s="9"/>
    </row>
    <row r="43" spans="1:11">
      <c r="A43" s="9"/>
      <c r="B43" s="2" t="s">
        <v>481</v>
      </c>
      <c r="C43" s="2"/>
      <c r="D43" s="2"/>
      <c r="E43" s="9"/>
      <c r="F43" s="9"/>
      <c r="G43" s="9"/>
      <c r="H43" s="9"/>
      <c r="I43" s="9"/>
      <c r="J43" s="9"/>
      <c r="K43" s="9"/>
    </row>
    <row r="44" spans="1:11">
      <c r="A44" s="9"/>
      <c r="B44" s="2" t="s">
        <v>482</v>
      </c>
      <c r="C44" s="2"/>
      <c r="D44" s="2"/>
      <c r="E44" s="9"/>
      <c r="F44" s="9"/>
      <c r="G44" s="9"/>
      <c r="H44" s="9"/>
      <c r="I44" s="9"/>
      <c r="J44" s="9"/>
      <c r="K44" s="9"/>
    </row>
    <row r="45" spans="1:11">
      <c r="A45" s="9"/>
      <c r="B45" s="2" t="s">
        <v>483</v>
      </c>
      <c r="C45" s="2"/>
      <c r="D45" s="2"/>
      <c r="E45" s="9"/>
      <c r="F45" s="9"/>
      <c r="G45" s="9"/>
      <c r="H45" s="9"/>
      <c r="I45" s="9"/>
      <c r="J45" s="9"/>
      <c r="K45" s="9"/>
    </row>
    <row r="46" spans="1:1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</sheetData>
  <sheetProtection sheet="1" objects="1" scenarios="1"/>
  <protectedRanges>
    <protectedRange sqref="B2:D4 D5 D6 B5 B6 B9 B10 B12:B19" name="Oblast6"/>
    <protectedRange sqref="B12:C15 B17:C19 B16" name="Range5"/>
    <protectedRange sqref="B9:C10" name="Range4"/>
    <protectedRange sqref="D5:D6" name="Range3"/>
    <protectedRange sqref="B5:B6" name="Range2"/>
    <protectedRange sqref="B2:C3" name="Range1"/>
  </protectedRanges>
  <dataValidations count="2">
    <dataValidation type="whole" allowBlank="1" showInputMessage="1" showErrorMessage="1" sqref="B7">
      <formula1>1</formula1>
      <formula2>4</formula2>
    </dataValidation>
    <dataValidation allowBlank="1" showInputMessage="1" showErrorMessage="1" promptTitle="Arrival / Departure" prompt="Please enter expected time of arrival / departure" sqref="D5:D6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INDIRECT(NOC!$E$3)</xm:f>
          </x14:formula1>
          <xm:sqref>B16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M2"/>
  <sheetViews>
    <sheetView workbookViewId="0">
      <selection activeCell="I2" sqref="I2"/>
    </sheetView>
  </sheetViews>
  <sheetFormatPr defaultRowHeight="15"/>
  <cols>
    <col min="1" max="1" width="13.7109375" customWidth="1"/>
    <col min="2" max="3" width="13.140625" customWidth="1"/>
    <col min="4" max="4" width="12.7109375" customWidth="1"/>
    <col min="6" max="6" width="21.7109375" customWidth="1"/>
    <col min="7" max="7" width="19" bestFit="1" customWidth="1"/>
    <col min="8" max="8" width="20.85546875" customWidth="1"/>
    <col min="9" max="9" width="25.5703125" bestFit="1" customWidth="1"/>
    <col min="10" max="10" width="14.85546875" bestFit="1" customWidth="1"/>
    <col min="11" max="11" width="11.7109375" bestFit="1" customWidth="1"/>
    <col min="12" max="12" width="12.42578125" customWidth="1"/>
    <col min="13" max="13" width="12.85546875" customWidth="1"/>
  </cols>
  <sheetData>
    <row r="1" spans="1:13">
      <c r="A1" t="s">
        <v>24</v>
      </c>
      <c r="B1" t="s">
        <v>25</v>
      </c>
      <c r="C1" t="s">
        <v>30</v>
      </c>
      <c r="D1" t="s">
        <v>27</v>
      </c>
      <c r="E1" t="s">
        <v>26</v>
      </c>
      <c r="F1" t="s">
        <v>28</v>
      </c>
      <c r="G1" t="s">
        <v>29</v>
      </c>
      <c r="H1" t="s">
        <v>32</v>
      </c>
      <c r="I1" t="s">
        <v>31</v>
      </c>
      <c r="J1" t="s">
        <v>36</v>
      </c>
      <c r="K1" t="s">
        <v>35</v>
      </c>
      <c r="L1" t="s">
        <v>34</v>
      </c>
      <c r="M1" t="s">
        <v>33</v>
      </c>
    </row>
    <row r="2" spans="1:13">
      <c r="A2">
        <v>32.5</v>
      </c>
      <c r="B2">
        <v>37</v>
      </c>
      <c r="C2">
        <v>55</v>
      </c>
      <c r="D2">
        <v>30</v>
      </c>
      <c r="E2">
        <v>9.4</v>
      </c>
      <c r="F2">
        <f>([4 bed room]+[Meals])*[Euro]</f>
        <v>587.5</v>
      </c>
      <c r="G2">
        <f>([4 bed room]+[Meals])</f>
        <v>62.5</v>
      </c>
      <c r="H2">
        <f>([2 bed room]+[Meals])</f>
        <v>67</v>
      </c>
      <c r="I2">
        <f>([single room]+[Meals])</f>
        <v>85</v>
      </c>
      <c r="J2">
        <v>100</v>
      </c>
      <c r="K2">
        <v>35</v>
      </c>
      <c r="L2">
        <v>20</v>
      </c>
      <c r="M2">
        <v>7</v>
      </c>
    </row>
  </sheetData>
  <sheetProtection sheet="1" objects="1" scenarios="1"/>
  <protectedRanges>
    <protectedRange sqref="A2:M2" name="Range1"/>
  </protectedRange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B1:K223"/>
  <sheetViews>
    <sheetView workbookViewId="0">
      <selection sqref="A1:XFD1048576"/>
    </sheetView>
  </sheetViews>
  <sheetFormatPr defaultRowHeight="15.75"/>
  <cols>
    <col min="1" max="1" width="9.140625" style="6"/>
    <col min="2" max="2" width="8.140625" style="6" customWidth="1"/>
    <col min="3" max="3" width="40.28515625" style="6" customWidth="1"/>
    <col min="4" max="4" width="9.140625" style="6"/>
    <col min="5" max="5" width="13.28515625" style="6" customWidth="1"/>
    <col min="6" max="6" width="45.28515625" style="6" customWidth="1"/>
    <col min="7" max="10" width="9.140625" style="6"/>
    <col min="12" max="16384" width="9.140625" style="6"/>
  </cols>
  <sheetData>
    <row r="1" spans="2:11">
      <c r="B1" s="5" t="s">
        <v>246</v>
      </c>
      <c r="C1" s="5" t="s">
        <v>39</v>
      </c>
      <c r="E1" s="6" t="s">
        <v>247</v>
      </c>
      <c r="F1" s="6" t="s">
        <v>457</v>
      </c>
      <c r="K1" s="6"/>
    </row>
    <row r="2" spans="2:11">
      <c r="B2" s="7" t="s">
        <v>42</v>
      </c>
      <c r="C2" s="8" t="s">
        <v>249</v>
      </c>
      <c r="K2" s="6"/>
    </row>
    <row r="3" spans="2:11">
      <c r="B3" s="7" t="s">
        <v>45</v>
      </c>
      <c r="C3" s="8" t="s">
        <v>250</v>
      </c>
      <c r="E3" s="6" t="s">
        <v>248</v>
      </c>
      <c r="K3" s="6"/>
    </row>
    <row r="4" spans="2:11">
      <c r="B4" s="7" t="s">
        <v>47</v>
      </c>
      <c r="C4" s="8" t="s">
        <v>251</v>
      </c>
      <c r="K4" s="6"/>
    </row>
    <row r="5" spans="2:11">
      <c r="B5" s="7" t="s">
        <v>49</v>
      </c>
      <c r="C5" s="8" t="s">
        <v>252</v>
      </c>
      <c r="K5" s="6"/>
    </row>
    <row r="6" spans="2:11">
      <c r="B6" s="7" t="s">
        <v>51</v>
      </c>
      <c r="C6" s="8" t="s">
        <v>253</v>
      </c>
      <c r="K6" s="6"/>
    </row>
    <row r="7" spans="2:11">
      <c r="B7" s="7" t="s">
        <v>53</v>
      </c>
      <c r="C7" s="8" t="s">
        <v>254</v>
      </c>
      <c r="K7" s="6"/>
    </row>
    <row r="8" spans="2:11">
      <c r="B8" s="7" t="s">
        <v>56</v>
      </c>
      <c r="C8" s="8" t="s">
        <v>255</v>
      </c>
      <c r="K8" s="6"/>
    </row>
    <row r="9" spans="2:11">
      <c r="B9" s="7" t="s">
        <v>58</v>
      </c>
      <c r="C9" s="8" t="s">
        <v>256</v>
      </c>
      <c r="K9" s="6"/>
    </row>
    <row r="10" spans="2:11">
      <c r="B10" s="7" t="s">
        <v>60</v>
      </c>
      <c r="C10" s="8" t="s">
        <v>257</v>
      </c>
      <c r="K10" s="6"/>
    </row>
    <row r="11" spans="2:11">
      <c r="B11" s="7" t="s">
        <v>62</v>
      </c>
      <c r="C11" s="8" t="s">
        <v>258</v>
      </c>
      <c r="K11" s="6"/>
    </row>
    <row r="12" spans="2:11">
      <c r="B12" s="7" t="s">
        <v>64</v>
      </c>
      <c r="C12" s="8" t="s">
        <v>259</v>
      </c>
      <c r="K12" s="6"/>
    </row>
    <row r="13" spans="2:11">
      <c r="B13" s="7" t="s">
        <v>66</v>
      </c>
      <c r="C13" s="8" t="s">
        <v>260</v>
      </c>
      <c r="K13" s="6"/>
    </row>
    <row r="14" spans="2:11">
      <c r="B14" s="7" t="s">
        <v>68</v>
      </c>
      <c r="C14" s="8" t="s">
        <v>261</v>
      </c>
      <c r="K14" s="6"/>
    </row>
    <row r="15" spans="2:11">
      <c r="B15" s="7" t="s">
        <v>70</v>
      </c>
      <c r="C15" s="8" t="s">
        <v>262</v>
      </c>
      <c r="K15" s="6"/>
    </row>
    <row r="16" spans="2:11">
      <c r="B16" s="7" t="s">
        <v>72</v>
      </c>
      <c r="C16" s="8" t="s">
        <v>263</v>
      </c>
      <c r="K16" s="6"/>
    </row>
    <row r="17" spans="2:11">
      <c r="B17" s="7" t="s">
        <v>74</v>
      </c>
      <c r="C17" s="8" t="s">
        <v>264</v>
      </c>
      <c r="K17" s="6"/>
    </row>
    <row r="18" spans="2:11">
      <c r="B18" s="7" t="s">
        <v>76</v>
      </c>
      <c r="C18" s="8" t="s">
        <v>265</v>
      </c>
      <c r="K18" s="6"/>
    </row>
    <row r="19" spans="2:11">
      <c r="B19" s="7" t="s">
        <v>78</v>
      </c>
      <c r="C19" s="8" t="s">
        <v>266</v>
      </c>
      <c r="K19" s="6"/>
    </row>
    <row r="20" spans="2:11">
      <c r="B20" s="7" t="s">
        <v>80</v>
      </c>
      <c r="C20" s="8" t="s">
        <v>267</v>
      </c>
      <c r="K20" s="6"/>
    </row>
    <row r="21" spans="2:11">
      <c r="B21" s="7" t="s">
        <v>82</v>
      </c>
      <c r="C21" s="8" t="s">
        <v>268</v>
      </c>
      <c r="K21" s="6"/>
    </row>
    <row r="22" spans="2:11">
      <c r="B22" s="7" t="s">
        <v>84</v>
      </c>
      <c r="C22" s="8" t="s">
        <v>269</v>
      </c>
      <c r="K22" s="6"/>
    </row>
    <row r="23" spans="2:11">
      <c r="B23" s="7" t="s">
        <v>86</v>
      </c>
      <c r="C23" s="8" t="s">
        <v>270</v>
      </c>
      <c r="K23" s="6"/>
    </row>
    <row r="24" spans="2:11">
      <c r="B24" s="7" t="s">
        <v>88</v>
      </c>
      <c r="C24" s="8" t="s">
        <v>271</v>
      </c>
      <c r="K24" s="6"/>
    </row>
    <row r="25" spans="2:11">
      <c r="B25" s="7" t="s">
        <v>90</v>
      </c>
      <c r="C25" s="8" t="s">
        <v>272</v>
      </c>
      <c r="K25" s="6"/>
    </row>
    <row r="26" spans="2:11">
      <c r="B26" s="7" t="s">
        <v>93</v>
      </c>
      <c r="C26" s="8" t="s">
        <v>273</v>
      </c>
      <c r="K26" s="6"/>
    </row>
    <row r="27" spans="2:11">
      <c r="B27" s="7" t="s">
        <v>95</v>
      </c>
      <c r="C27" s="8" t="s">
        <v>274</v>
      </c>
      <c r="K27" s="6"/>
    </row>
    <row r="28" spans="2:11">
      <c r="B28" s="7" t="s">
        <v>97</v>
      </c>
      <c r="C28" s="8" t="s">
        <v>275</v>
      </c>
      <c r="K28" s="6"/>
    </row>
    <row r="29" spans="2:11">
      <c r="B29" s="7" t="s">
        <v>99</v>
      </c>
      <c r="C29" s="8" t="s">
        <v>276</v>
      </c>
      <c r="K29" s="6"/>
    </row>
    <row r="30" spans="2:11">
      <c r="B30" s="7" t="s">
        <v>100</v>
      </c>
      <c r="C30" s="8" t="s">
        <v>277</v>
      </c>
      <c r="K30" s="6"/>
    </row>
    <row r="31" spans="2:11">
      <c r="B31" s="7" t="s">
        <v>102</v>
      </c>
      <c r="C31" s="8" t="s">
        <v>278</v>
      </c>
      <c r="K31" s="6"/>
    </row>
    <row r="32" spans="2:11">
      <c r="B32" s="7" t="s">
        <v>104</v>
      </c>
      <c r="C32" s="8" t="s">
        <v>279</v>
      </c>
      <c r="K32" s="6"/>
    </row>
    <row r="33" spans="2:11">
      <c r="B33" s="7" t="s">
        <v>107</v>
      </c>
      <c r="C33" s="8" t="s">
        <v>280</v>
      </c>
      <c r="K33" s="6"/>
    </row>
    <row r="34" spans="2:11">
      <c r="B34" s="7" t="s">
        <v>109</v>
      </c>
      <c r="C34" s="8" t="s">
        <v>281</v>
      </c>
      <c r="K34" s="6"/>
    </row>
    <row r="35" spans="2:11">
      <c r="B35" s="7" t="s">
        <v>111</v>
      </c>
      <c r="C35" s="8" t="s">
        <v>282</v>
      </c>
      <c r="K35" s="6"/>
    </row>
    <row r="36" spans="2:11">
      <c r="B36" s="7" t="s">
        <v>113</v>
      </c>
      <c r="C36" s="8" t="s">
        <v>283</v>
      </c>
      <c r="K36" s="6"/>
    </row>
    <row r="37" spans="2:11">
      <c r="B37" s="7" t="s">
        <v>115</v>
      </c>
      <c r="C37" s="8" t="s">
        <v>284</v>
      </c>
      <c r="K37" s="6"/>
    </row>
    <row r="38" spans="2:11">
      <c r="B38" s="7" t="s">
        <v>117</v>
      </c>
      <c r="C38" s="8" t="s">
        <v>285</v>
      </c>
      <c r="K38" s="6"/>
    </row>
    <row r="39" spans="2:11">
      <c r="B39" s="7" t="s">
        <v>119</v>
      </c>
      <c r="C39" s="8" t="s">
        <v>286</v>
      </c>
      <c r="K39" s="6"/>
    </row>
    <row r="40" spans="2:11">
      <c r="B40" s="7" t="s">
        <v>121</v>
      </c>
      <c r="C40" s="8" t="s">
        <v>287</v>
      </c>
      <c r="K40" s="6"/>
    </row>
    <row r="41" spans="2:11">
      <c r="B41" s="7" t="s">
        <v>123</v>
      </c>
      <c r="C41" s="8" t="s">
        <v>288</v>
      </c>
      <c r="K41" s="6"/>
    </row>
    <row r="42" spans="2:11">
      <c r="B42" s="7" t="s">
        <v>125</v>
      </c>
      <c r="C42" s="8" t="s">
        <v>289</v>
      </c>
      <c r="K42" s="6"/>
    </row>
    <row r="43" spans="2:11">
      <c r="B43" s="7" t="s">
        <v>127</v>
      </c>
      <c r="C43" s="8" t="s">
        <v>290</v>
      </c>
      <c r="K43" s="6"/>
    </row>
    <row r="44" spans="2:11">
      <c r="B44" s="7" t="s">
        <v>129</v>
      </c>
      <c r="C44" s="8" t="s">
        <v>291</v>
      </c>
      <c r="K44" s="6"/>
    </row>
    <row r="45" spans="2:11">
      <c r="B45" s="7" t="s">
        <v>131</v>
      </c>
      <c r="C45" s="8" t="s">
        <v>292</v>
      </c>
      <c r="K45" s="6"/>
    </row>
    <row r="46" spans="2:11">
      <c r="B46" s="7" t="s">
        <v>133</v>
      </c>
      <c r="C46" s="8" t="s">
        <v>293</v>
      </c>
      <c r="K46" s="6"/>
    </row>
    <row r="47" spans="2:11">
      <c r="B47" s="7" t="s">
        <v>135</v>
      </c>
      <c r="C47" s="8" t="s">
        <v>294</v>
      </c>
      <c r="K47" s="6"/>
    </row>
    <row r="48" spans="2:11">
      <c r="B48" s="7" t="s">
        <v>137</v>
      </c>
      <c r="C48" s="8" t="s">
        <v>295</v>
      </c>
      <c r="K48" s="6"/>
    </row>
    <row r="49" spans="2:11">
      <c r="B49" s="7" t="s">
        <v>139</v>
      </c>
      <c r="C49" s="8" t="s">
        <v>296</v>
      </c>
      <c r="K49" s="6"/>
    </row>
    <row r="50" spans="2:11">
      <c r="B50" s="7" t="s">
        <v>141</v>
      </c>
      <c r="C50" s="8" t="s">
        <v>297</v>
      </c>
      <c r="K50" s="6"/>
    </row>
    <row r="51" spans="2:11">
      <c r="B51" s="7" t="s">
        <v>143</v>
      </c>
      <c r="C51" s="8" t="s">
        <v>298</v>
      </c>
      <c r="K51" s="6"/>
    </row>
    <row r="52" spans="2:11">
      <c r="B52" s="7" t="s">
        <v>145</v>
      </c>
      <c r="C52" s="8" t="s">
        <v>299</v>
      </c>
      <c r="K52" s="6"/>
    </row>
    <row r="53" spans="2:11">
      <c r="B53" s="7" t="s">
        <v>147</v>
      </c>
      <c r="C53" s="8" t="s">
        <v>300</v>
      </c>
      <c r="K53" s="6"/>
    </row>
    <row r="54" spans="2:11">
      <c r="B54" s="7" t="s">
        <v>149</v>
      </c>
      <c r="C54" s="8" t="s">
        <v>301</v>
      </c>
      <c r="K54" s="6"/>
    </row>
    <row r="55" spans="2:11">
      <c r="B55" s="7" t="s">
        <v>151</v>
      </c>
      <c r="C55" s="8" t="s">
        <v>302</v>
      </c>
      <c r="K55" s="6"/>
    </row>
    <row r="56" spans="2:11">
      <c r="B56" s="7" t="s">
        <v>152</v>
      </c>
      <c r="C56" s="8" t="s">
        <v>303</v>
      </c>
      <c r="K56" s="6"/>
    </row>
    <row r="57" spans="2:11">
      <c r="B57" s="7" t="s">
        <v>154</v>
      </c>
      <c r="C57" s="8" t="s">
        <v>304</v>
      </c>
      <c r="K57" s="6"/>
    </row>
    <row r="58" spans="2:11">
      <c r="B58" s="7" t="s">
        <v>155</v>
      </c>
      <c r="C58" s="8" t="s">
        <v>305</v>
      </c>
      <c r="K58" s="6"/>
    </row>
    <row r="59" spans="2:11">
      <c r="B59" s="7" t="s">
        <v>157</v>
      </c>
      <c r="C59" s="8" t="s">
        <v>306</v>
      </c>
      <c r="K59" s="6"/>
    </row>
    <row r="60" spans="2:11">
      <c r="B60" s="7" t="s">
        <v>159</v>
      </c>
      <c r="C60" s="8" t="s">
        <v>307</v>
      </c>
      <c r="K60" s="6"/>
    </row>
    <row r="61" spans="2:11">
      <c r="B61" s="7" t="s">
        <v>161</v>
      </c>
      <c r="C61" s="8" t="s">
        <v>308</v>
      </c>
      <c r="K61" s="6"/>
    </row>
    <row r="62" spans="2:11">
      <c r="B62" s="7" t="s">
        <v>163</v>
      </c>
      <c r="C62" s="8" t="s">
        <v>309</v>
      </c>
      <c r="K62" s="6"/>
    </row>
    <row r="63" spans="2:11">
      <c r="B63" s="7" t="s">
        <v>165</v>
      </c>
      <c r="C63" s="8" t="s">
        <v>310</v>
      </c>
      <c r="K63" s="6"/>
    </row>
    <row r="64" spans="2:11">
      <c r="B64" s="7" t="s">
        <v>168</v>
      </c>
      <c r="C64" s="8" t="s">
        <v>311</v>
      </c>
      <c r="K64" s="6"/>
    </row>
    <row r="65" spans="2:11">
      <c r="B65" s="7" t="s">
        <v>170</v>
      </c>
      <c r="C65" s="8" t="s">
        <v>312</v>
      </c>
      <c r="K65" s="6"/>
    </row>
    <row r="66" spans="2:11">
      <c r="B66" s="7" t="s">
        <v>172</v>
      </c>
      <c r="C66" s="8" t="s">
        <v>313</v>
      </c>
      <c r="K66" s="6"/>
    </row>
    <row r="67" spans="2:11">
      <c r="B67" s="7" t="s">
        <v>175</v>
      </c>
      <c r="C67" s="8" t="s">
        <v>314</v>
      </c>
      <c r="K67" s="6"/>
    </row>
    <row r="68" spans="2:11">
      <c r="B68" s="7" t="s">
        <v>177</v>
      </c>
      <c r="C68" s="8" t="s">
        <v>315</v>
      </c>
      <c r="K68" s="6"/>
    </row>
    <row r="69" spans="2:11">
      <c r="B69" s="7" t="s">
        <v>179</v>
      </c>
      <c r="C69" s="8" t="s">
        <v>316</v>
      </c>
      <c r="K69" s="6"/>
    </row>
    <row r="70" spans="2:11">
      <c r="B70" s="7" t="s">
        <v>181</v>
      </c>
      <c r="C70" s="8" t="s">
        <v>317</v>
      </c>
      <c r="K70" s="6"/>
    </row>
    <row r="71" spans="2:11">
      <c r="B71" s="7" t="s">
        <v>183</v>
      </c>
      <c r="C71" s="8" t="s">
        <v>318</v>
      </c>
      <c r="K71" s="6"/>
    </row>
    <row r="72" spans="2:11">
      <c r="B72" s="7" t="s">
        <v>186</v>
      </c>
      <c r="C72" s="8" t="s">
        <v>319</v>
      </c>
      <c r="K72" s="6"/>
    </row>
    <row r="73" spans="2:11">
      <c r="B73" s="7" t="s">
        <v>188</v>
      </c>
      <c r="C73" s="8" t="s">
        <v>320</v>
      </c>
      <c r="K73" s="6"/>
    </row>
    <row r="74" spans="2:11">
      <c r="B74" s="7" t="s">
        <v>190</v>
      </c>
      <c r="C74" s="8" t="s">
        <v>321</v>
      </c>
      <c r="K74" s="6"/>
    </row>
    <row r="75" spans="2:11">
      <c r="B75" s="7" t="s">
        <v>192</v>
      </c>
      <c r="C75" s="8" t="s">
        <v>322</v>
      </c>
      <c r="K75" s="6"/>
    </row>
    <row r="76" spans="2:11">
      <c r="B76" s="7" t="s">
        <v>193</v>
      </c>
      <c r="C76" s="8" t="s">
        <v>323</v>
      </c>
      <c r="K76" s="6"/>
    </row>
    <row r="77" spans="2:11">
      <c r="B77" s="7" t="s">
        <v>195</v>
      </c>
      <c r="C77" s="8" t="s">
        <v>324</v>
      </c>
      <c r="K77" s="6"/>
    </row>
    <row r="78" spans="2:11">
      <c r="B78" s="7" t="s">
        <v>197</v>
      </c>
      <c r="C78" s="8" t="s">
        <v>325</v>
      </c>
      <c r="K78" s="6"/>
    </row>
    <row r="79" spans="2:11">
      <c r="B79" s="7" t="s">
        <v>199</v>
      </c>
      <c r="C79" s="8" t="s">
        <v>326</v>
      </c>
      <c r="K79" s="6"/>
    </row>
    <row r="80" spans="2:11">
      <c r="B80" s="7" t="s">
        <v>201</v>
      </c>
      <c r="C80" s="8" t="s">
        <v>327</v>
      </c>
      <c r="K80" s="6"/>
    </row>
    <row r="81" spans="2:11">
      <c r="B81" s="7" t="s">
        <v>203</v>
      </c>
      <c r="C81" s="8" t="s">
        <v>328</v>
      </c>
      <c r="K81" s="6"/>
    </row>
    <row r="82" spans="2:11">
      <c r="B82" s="7" t="s">
        <v>205</v>
      </c>
      <c r="C82" s="8" t="s">
        <v>329</v>
      </c>
      <c r="K82" s="6"/>
    </row>
    <row r="83" spans="2:11">
      <c r="B83" s="7" t="s">
        <v>207</v>
      </c>
      <c r="C83" s="8" t="s">
        <v>330</v>
      </c>
      <c r="K83" s="6"/>
    </row>
    <row r="84" spans="2:11">
      <c r="B84" s="7" t="s">
        <v>209</v>
      </c>
      <c r="C84" s="8" t="s">
        <v>331</v>
      </c>
      <c r="K84" s="6"/>
    </row>
    <row r="85" spans="2:11">
      <c r="B85" s="7" t="s">
        <v>211</v>
      </c>
      <c r="C85" s="8" t="s">
        <v>332</v>
      </c>
      <c r="K85" s="6"/>
    </row>
    <row r="86" spans="2:11">
      <c r="B86" s="7" t="s">
        <v>213</v>
      </c>
      <c r="C86" s="8" t="s">
        <v>333</v>
      </c>
      <c r="K86" s="6"/>
    </row>
    <row r="87" spans="2:11">
      <c r="B87" s="7" t="s">
        <v>215</v>
      </c>
      <c r="C87" s="8" t="s">
        <v>334</v>
      </c>
      <c r="K87" s="6"/>
    </row>
    <row r="88" spans="2:11">
      <c r="B88" s="7" t="s">
        <v>217</v>
      </c>
      <c r="C88" s="8" t="s">
        <v>335</v>
      </c>
      <c r="K88" s="6"/>
    </row>
    <row r="89" spans="2:11">
      <c r="B89" s="7" t="s">
        <v>219</v>
      </c>
      <c r="C89" s="8" t="s">
        <v>336</v>
      </c>
      <c r="K89" s="6"/>
    </row>
    <row r="90" spans="2:11">
      <c r="B90" s="7" t="s">
        <v>221</v>
      </c>
      <c r="C90" s="8" t="s">
        <v>337</v>
      </c>
      <c r="K90" s="6"/>
    </row>
    <row r="91" spans="2:11">
      <c r="B91" s="7" t="s">
        <v>222</v>
      </c>
      <c r="C91" s="8" t="s">
        <v>338</v>
      </c>
      <c r="K91" s="6"/>
    </row>
    <row r="92" spans="2:11">
      <c r="B92" s="7" t="s">
        <v>224</v>
      </c>
      <c r="C92" s="8" t="s">
        <v>339</v>
      </c>
      <c r="K92" s="6"/>
    </row>
    <row r="93" spans="2:11">
      <c r="B93" s="7" t="s">
        <v>226</v>
      </c>
      <c r="C93" s="8" t="s">
        <v>340</v>
      </c>
      <c r="K93" s="6"/>
    </row>
    <row r="94" spans="2:11">
      <c r="B94" s="7" t="s">
        <v>228</v>
      </c>
      <c r="C94" s="8" t="s">
        <v>341</v>
      </c>
      <c r="K94" s="6"/>
    </row>
    <row r="95" spans="2:11">
      <c r="B95" s="7" t="s">
        <v>230</v>
      </c>
      <c r="C95" s="8" t="s">
        <v>342</v>
      </c>
      <c r="K95" s="6"/>
    </row>
    <row r="96" spans="2:11">
      <c r="B96" s="7" t="s">
        <v>232</v>
      </c>
      <c r="C96" s="8" t="s">
        <v>343</v>
      </c>
      <c r="K96" s="6"/>
    </row>
    <row r="97" spans="2:11">
      <c r="B97" s="7" t="s">
        <v>234</v>
      </c>
      <c r="C97" s="8" t="s">
        <v>344</v>
      </c>
      <c r="K97" s="6"/>
    </row>
    <row r="98" spans="2:11">
      <c r="B98" s="7" t="s">
        <v>236</v>
      </c>
      <c r="C98" s="8" t="s">
        <v>345</v>
      </c>
      <c r="K98" s="6"/>
    </row>
    <row r="99" spans="2:11">
      <c r="B99" s="7" t="s">
        <v>237</v>
      </c>
      <c r="C99" s="8" t="s">
        <v>346</v>
      </c>
      <c r="K99" s="6"/>
    </row>
    <row r="100" spans="2:11">
      <c r="B100" s="7" t="s">
        <v>238</v>
      </c>
      <c r="C100" s="8" t="s">
        <v>347</v>
      </c>
      <c r="K100" s="6"/>
    </row>
    <row r="101" spans="2:11">
      <c r="B101" s="7" t="s">
        <v>240</v>
      </c>
      <c r="C101" s="8" t="s">
        <v>348</v>
      </c>
      <c r="K101" s="6"/>
    </row>
    <row r="102" spans="2:11">
      <c r="B102" s="7" t="s">
        <v>241</v>
      </c>
      <c r="C102" s="8" t="s">
        <v>349</v>
      </c>
      <c r="K102" s="6"/>
    </row>
    <row r="103" spans="2:11">
      <c r="B103" s="7" t="s">
        <v>242</v>
      </c>
      <c r="C103" s="8" t="s">
        <v>350</v>
      </c>
      <c r="K103" s="6"/>
    </row>
    <row r="104" spans="2:11">
      <c r="B104" s="7" t="s">
        <v>351</v>
      </c>
      <c r="C104" s="8" t="s">
        <v>352</v>
      </c>
      <c r="K104" s="6"/>
    </row>
    <row r="105" spans="2:11">
      <c r="B105" s="7" t="s">
        <v>244</v>
      </c>
      <c r="C105" s="8" t="s">
        <v>353</v>
      </c>
      <c r="K105" s="6"/>
    </row>
    <row r="106" spans="2:11">
      <c r="B106" s="7" t="s">
        <v>43</v>
      </c>
      <c r="C106" s="8" t="s">
        <v>354</v>
      </c>
      <c r="K106" s="6"/>
    </row>
    <row r="107" spans="2:11">
      <c r="B107" s="7" t="s">
        <v>44</v>
      </c>
      <c r="C107" s="8" t="s">
        <v>355</v>
      </c>
      <c r="K107" s="6"/>
    </row>
    <row r="108" spans="2:11">
      <c r="B108" s="7" t="s">
        <v>46</v>
      </c>
      <c r="C108" s="8" t="s">
        <v>356</v>
      </c>
      <c r="K108" s="6"/>
    </row>
    <row r="109" spans="2:11">
      <c r="B109" s="7" t="s">
        <v>48</v>
      </c>
      <c r="C109" s="8" t="s">
        <v>357</v>
      </c>
      <c r="K109" s="6"/>
    </row>
    <row r="110" spans="2:11">
      <c r="B110" s="7" t="s">
        <v>50</v>
      </c>
      <c r="C110" s="8" t="s">
        <v>358</v>
      </c>
      <c r="K110" s="6"/>
    </row>
    <row r="111" spans="2:11">
      <c r="B111" s="7" t="s">
        <v>52</v>
      </c>
      <c r="C111" s="8" t="s">
        <v>359</v>
      </c>
      <c r="K111" s="6"/>
    </row>
    <row r="112" spans="2:11">
      <c r="B112" s="7" t="s">
        <v>54</v>
      </c>
      <c r="C112" s="8" t="s">
        <v>360</v>
      </c>
      <c r="K112" s="6"/>
    </row>
    <row r="113" spans="2:11">
      <c r="B113" s="7" t="s">
        <v>55</v>
      </c>
      <c r="C113" s="8" t="s">
        <v>361</v>
      </c>
      <c r="K113" s="6"/>
    </row>
    <row r="114" spans="2:11">
      <c r="B114" s="7" t="s">
        <v>57</v>
      </c>
      <c r="C114" s="8" t="s">
        <v>362</v>
      </c>
      <c r="K114" s="6"/>
    </row>
    <row r="115" spans="2:11">
      <c r="B115" s="7" t="s">
        <v>59</v>
      </c>
      <c r="C115" s="8" t="s">
        <v>363</v>
      </c>
      <c r="K115" s="6"/>
    </row>
    <row r="116" spans="2:11">
      <c r="B116" s="7" t="s">
        <v>61</v>
      </c>
      <c r="C116" s="8" t="s">
        <v>364</v>
      </c>
      <c r="K116" s="6"/>
    </row>
    <row r="117" spans="2:11">
      <c r="B117" s="7" t="s">
        <v>63</v>
      </c>
      <c r="C117" s="8" t="s">
        <v>365</v>
      </c>
      <c r="K117" s="6"/>
    </row>
    <row r="118" spans="2:11">
      <c r="B118" s="7" t="s">
        <v>65</v>
      </c>
      <c r="C118" s="8" t="s">
        <v>366</v>
      </c>
      <c r="K118" s="6"/>
    </row>
    <row r="119" spans="2:11">
      <c r="B119" s="7" t="s">
        <v>67</v>
      </c>
      <c r="C119" s="8" t="s">
        <v>367</v>
      </c>
      <c r="K119" s="6"/>
    </row>
    <row r="120" spans="2:11">
      <c r="B120" s="7" t="s">
        <v>69</v>
      </c>
      <c r="C120" s="8" t="s">
        <v>368</v>
      </c>
      <c r="K120" s="6"/>
    </row>
    <row r="121" spans="2:11">
      <c r="B121" s="7" t="s">
        <v>71</v>
      </c>
      <c r="C121" s="8" t="s">
        <v>369</v>
      </c>
      <c r="K121" s="6"/>
    </row>
    <row r="122" spans="2:11">
      <c r="B122" s="7" t="s">
        <v>73</v>
      </c>
      <c r="C122" s="8" t="s">
        <v>370</v>
      </c>
      <c r="K122" s="6"/>
    </row>
    <row r="123" spans="2:11">
      <c r="B123" s="7" t="s">
        <v>75</v>
      </c>
      <c r="C123" s="8" t="s">
        <v>371</v>
      </c>
      <c r="K123" s="6"/>
    </row>
    <row r="124" spans="2:11">
      <c r="B124" s="7" t="s">
        <v>77</v>
      </c>
      <c r="C124" s="8" t="s">
        <v>372</v>
      </c>
      <c r="K124" s="6"/>
    </row>
    <row r="125" spans="2:11">
      <c r="B125" s="7" t="s">
        <v>79</v>
      </c>
      <c r="C125" s="8" t="s">
        <v>373</v>
      </c>
      <c r="K125" s="6"/>
    </row>
    <row r="126" spans="2:11">
      <c r="B126" s="7" t="s">
        <v>81</v>
      </c>
      <c r="C126" s="8" t="s">
        <v>374</v>
      </c>
      <c r="K126" s="6"/>
    </row>
    <row r="127" spans="2:11">
      <c r="B127" s="7" t="s">
        <v>83</v>
      </c>
      <c r="C127" s="8" t="s">
        <v>375</v>
      </c>
      <c r="K127" s="6"/>
    </row>
    <row r="128" spans="2:11">
      <c r="B128" s="7" t="s">
        <v>85</v>
      </c>
      <c r="C128" s="8" t="s">
        <v>376</v>
      </c>
      <c r="K128" s="6"/>
    </row>
    <row r="129" spans="2:11">
      <c r="B129" s="7" t="s">
        <v>87</v>
      </c>
      <c r="C129" s="8" t="s">
        <v>377</v>
      </c>
      <c r="K129" s="6"/>
    </row>
    <row r="130" spans="2:11">
      <c r="B130" s="7" t="s">
        <v>89</v>
      </c>
      <c r="C130" s="8" t="s">
        <v>378</v>
      </c>
      <c r="K130" s="6"/>
    </row>
    <row r="131" spans="2:11">
      <c r="B131" s="7" t="s">
        <v>91</v>
      </c>
      <c r="C131" s="8" t="s">
        <v>379</v>
      </c>
      <c r="K131" s="6"/>
    </row>
    <row r="132" spans="2:11">
      <c r="B132" s="7" t="s">
        <v>92</v>
      </c>
      <c r="C132" s="8" t="s">
        <v>380</v>
      </c>
      <c r="K132" s="6"/>
    </row>
    <row r="133" spans="2:11">
      <c r="B133" s="7" t="s">
        <v>94</v>
      </c>
      <c r="C133" s="8" t="s">
        <v>381</v>
      </c>
      <c r="K133" s="6"/>
    </row>
    <row r="134" spans="2:11">
      <c r="B134" s="7" t="s">
        <v>96</v>
      </c>
      <c r="C134" s="8" t="s">
        <v>382</v>
      </c>
      <c r="K134" s="6"/>
    </row>
    <row r="135" spans="2:11">
      <c r="B135" s="7" t="s">
        <v>98</v>
      </c>
      <c r="C135" s="8" t="s">
        <v>383</v>
      </c>
      <c r="K135" s="6"/>
    </row>
    <row r="136" spans="2:11">
      <c r="B136" s="7" t="s">
        <v>101</v>
      </c>
      <c r="C136" s="8" t="s">
        <v>384</v>
      </c>
      <c r="K136" s="6"/>
    </row>
    <row r="137" spans="2:11">
      <c r="B137" s="7" t="s">
        <v>103</v>
      </c>
      <c r="C137" s="8" t="s">
        <v>385</v>
      </c>
      <c r="K137" s="6"/>
    </row>
    <row r="138" spans="2:11">
      <c r="B138" s="7" t="s">
        <v>105</v>
      </c>
      <c r="C138" s="8" t="s">
        <v>386</v>
      </c>
      <c r="K138" s="6"/>
    </row>
    <row r="139" spans="2:11">
      <c r="B139" s="7" t="s">
        <v>106</v>
      </c>
      <c r="C139" s="8" t="s">
        <v>387</v>
      </c>
      <c r="K139" s="6"/>
    </row>
    <row r="140" spans="2:11">
      <c r="B140" s="7" t="s">
        <v>108</v>
      </c>
      <c r="C140" s="8" t="s">
        <v>388</v>
      </c>
      <c r="K140" s="6"/>
    </row>
    <row r="141" spans="2:11">
      <c r="B141" s="7" t="s">
        <v>110</v>
      </c>
      <c r="C141" s="8" t="s">
        <v>389</v>
      </c>
      <c r="K141" s="6"/>
    </row>
    <row r="142" spans="2:11">
      <c r="B142" s="7" t="s">
        <v>112</v>
      </c>
      <c r="C142" s="8" t="s">
        <v>390</v>
      </c>
      <c r="K142" s="6"/>
    </row>
    <row r="143" spans="2:11">
      <c r="B143" s="7" t="s">
        <v>114</v>
      </c>
      <c r="C143" s="8" t="s">
        <v>391</v>
      </c>
      <c r="K143" s="6"/>
    </row>
    <row r="144" spans="2:11">
      <c r="B144" s="7" t="s">
        <v>116</v>
      </c>
      <c r="C144" s="8" t="s">
        <v>392</v>
      </c>
      <c r="K144" s="6"/>
    </row>
    <row r="145" spans="2:11">
      <c r="B145" s="7" t="s">
        <v>118</v>
      </c>
      <c r="C145" s="8" t="s">
        <v>393</v>
      </c>
      <c r="K145" s="6"/>
    </row>
    <row r="146" spans="2:11">
      <c r="B146" s="7" t="s">
        <v>120</v>
      </c>
      <c r="C146" s="8" t="s">
        <v>394</v>
      </c>
      <c r="K146" s="6"/>
    </row>
    <row r="147" spans="2:11">
      <c r="B147" s="7" t="s">
        <v>122</v>
      </c>
      <c r="C147" s="8" t="s">
        <v>395</v>
      </c>
      <c r="K147" s="6"/>
    </row>
    <row r="148" spans="2:11">
      <c r="B148" s="7" t="s">
        <v>124</v>
      </c>
      <c r="C148" s="8" t="s">
        <v>396</v>
      </c>
      <c r="K148" s="6"/>
    </row>
    <row r="149" spans="2:11">
      <c r="B149" s="7" t="s">
        <v>126</v>
      </c>
      <c r="C149" s="8" t="s">
        <v>397</v>
      </c>
      <c r="K149" s="6"/>
    </row>
    <row r="150" spans="2:11">
      <c r="B150" s="7" t="s">
        <v>128</v>
      </c>
      <c r="C150" s="8" t="s">
        <v>398</v>
      </c>
      <c r="K150" s="6"/>
    </row>
    <row r="151" spans="2:11">
      <c r="B151" s="7" t="s">
        <v>130</v>
      </c>
      <c r="C151" s="8" t="s">
        <v>399</v>
      </c>
      <c r="K151" s="6"/>
    </row>
    <row r="152" spans="2:11">
      <c r="B152" s="7" t="s">
        <v>132</v>
      </c>
      <c r="C152" s="8" t="s">
        <v>400</v>
      </c>
      <c r="K152" s="6"/>
    </row>
    <row r="153" spans="2:11">
      <c r="B153" s="7" t="s">
        <v>134</v>
      </c>
      <c r="C153" s="8" t="s">
        <v>401</v>
      </c>
      <c r="K153" s="6"/>
    </row>
    <row r="154" spans="2:11">
      <c r="B154" s="7" t="s">
        <v>136</v>
      </c>
      <c r="C154" s="8" t="s">
        <v>402</v>
      </c>
      <c r="K154" s="6"/>
    </row>
    <row r="155" spans="2:11">
      <c r="B155" s="7" t="s">
        <v>138</v>
      </c>
      <c r="C155" s="8" t="s">
        <v>403</v>
      </c>
      <c r="K155" s="6"/>
    </row>
    <row r="156" spans="2:11">
      <c r="B156" s="7" t="s">
        <v>140</v>
      </c>
      <c r="C156" s="8" t="s">
        <v>404</v>
      </c>
      <c r="K156" s="6"/>
    </row>
    <row r="157" spans="2:11">
      <c r="B157" s="7" t="s">
        <v>142</v>
      </c>
      <c r="C157" s="8" t="s">
        <v>405</v>
      </c>
      <c r="K157" s="6"/>
    </row>
    <row r="158" spans="2:11">
      <c r="B158" s="7" t="s">
        <v>144</v>
      </c>
      <c r="C158" s="8" t="s">
        <v>406</v>
      </c>
      <c r="K158" s="6"/>
    </row>
    <row r="159" spans="2:11">
      <c r="B159" s="7" t="s">
        <v>146</v>
      </c>
      <c r="C159" s="8" t="s">
        <v>407</v>
      </c>
      <c r="K159" s="6"/>
    </row>
    <row r="160" spans="2:11">
      <c r="B160" s="7" t="s">
        <v>148</v>
      </c>
      <c r="C160" s="8" t="s">
        <v>408</v>
      </c>
      <c r="K160" s="6"/>
    </row>
    <row r="161" spans="2:11">
      <c r="B161" s="7" t="s">
        <v>150</v>
      </c>
      <c r="C161" s="8" t="s">
        <v>409</v>
      </c>
      <c r="K161" s="6"/>
    </row>
    <row r="162" spans="2:11">
      <c r="B162" s="7" t="s">
        <v>153</v>
      </c>
      <c r="C162" s="8" t="s">
        <v>410</v>
      </c>
      <c r="K162" s="6"/>
    </row>
    <row r="163" spans="2:11">
      <c r="B163" s="7" t="s">
        <v>156</v>
      </c>
      <c r="C163" s="8" t="s">
        <v>411</v>
      </c>
      <c r="K163" s="6"/>
    </row>
    <row r="164" spans="2:11">
      <c r="B164" s="7" t="s">
        <v>158</v>
      </c>
      <c r="C164" s="8" t="s">
        <v>412</v>
      </c>
      <c r="K164" s="6"/>
    </row>
    <row r="165" spans="2:11">
      <c r="B165" s="7" t="s">
        <v>160</v>
      </c>
      <c r="C165" s="8" t="s">
        <v>413</v>
      </c>
      <c r="K165" s="6"/>
    </row>
    <row r="166" spans="2:11">
      <c r="B166" s="7" t="s">
        <v>162</v>
      </c>
      <c r="C166" s="8" t="s">
        <v>414</v>
      </c>
      <c r="K166" s="6"/>
    </row>
    <row r="167" spans="2:11">
      <c r="B167" s="7" t="s">
        <v>164</v>
      </c>
      <c r="C167" s="8" t="s">
        <v>415</v>
      </c>
      <c r="K167" s="6"/>
    </row>
    <row r="168" spans="2:11">
      <c r="B168" s="7" t="s">
        <v>166</v>
      </c>
      <c r="C168" s="8" t="s">
        <v>416</v>
      </c>
      <c r="K168" s="6"/>
    </row>
    <row r="169" spans="2:11">
      <c r="B169" s="7" t="s">
        <v>167</v>
      </c>
      <c r="C169" s="8" t="s">
        <v>417</v>
      </c>
      <c r="K169" s="6"/>
    </row>
    <row r="170" spans="2:11">
      <c r="B170" s="7" t="s">
        <v>169</v>
      </c>
      <c r="C170" s="8" t="s">
        <v>418</v>
      </c>
      <c r="K170" s="6"/>
    </row>
    <row r="171" spans="2:11">
      <c r="B171" s="7" t="s">
        <v>171</v>
      </c>
      <c r="C171" s="8" t="s">
        <v>419</v>
      </c>
      <c r="K171" s="6"/>
    </row>
    <row r="172" spans="2:11">
      <c r="B172" s="7" t="s">
        <v>173</v>
      </c>
      <c r="C172" s="8" t="s">
        <v>420</v>
      </c>
      <c r="K172" s="6"/>
    </row>
    <row r="173" spans="2:11">
      <c r="B173" s="7" t="s">
        <v>174</v>
      </c>
      <c r="C173" s="8" t="s">
        <v>421</v>
      </c>
      <c r="K173" s="6"/>
    </row>
    <row r="174" spans="2:11">
      <c r="B174" s="7" t="s">
        <v>422</v>
      </c>
      <c r="C174" s="8" t="s">
        <v>423</v>
      </c>
      <c r="K174" s="6"/>
    </row>
    <row r="175" spans="2:11">
      <c r="B175" s="7" t="s">
        <v>176</v>
      </c>
      <c r="C175" s="8" t="s">
        <v>424</v>
      </c>
      <c r="K175" s="6"/>
    </row>
    <row r="176" spans="2:11">
      <c r="B176" s="7" t="s">
        <v>178</v>
      </c>
      <c r="C176" s="8" t="s">
        <v>425</v>
      </c>
      <c r="K176" s="6"/>
    </row>
    <row r="177" spans="2:11">
      <c r="B177" s="7" t="s">
        <v>180</v>
      </c>
      <c r="C177" s="8" t="s">
        <v>426</v>
      </c>
      <c r="K177" s="6"/>
    </row>
    <row r="178" spans="2:11">
      <c r="B178" s="7" t="s">
        <v>182</v>
      </c>
      <c r="C178" s="8" t="s">
        <v>427</v>
      </c>
      <c r="K178" s="6"/>
    </row>
    <row r="179" spans="2:11">
      <c r="B179" s="7" t="s">
        <v>184</v>
      </c>
      <c r="C179" s="8" t="s">
        <v>428</v>
      </c>
      <c r="K179" s="6"/>
    </row>
    <row r="180" spans="2:11">
      <c r="B180" s="7" t="s">
        <v>185</v>
      </c>
      <c r="C180" s="8" t="s">
        <v>429</v>
      </c>
      <c r="K180" s="6"/>
    </row>
    <row r="181" spans="2:11">
      <c r="B181" s="7" t="s">
        <v>187</v>
      </c>
      <c r="C181" s="8" t="s">
        <v>430</v>
      </c>
      <c r="K181" s="6"/>
    </row>
    <row r="182" spans="2:11">
      <c r="B182" s="7" t="s">
        <v>189</v>
      </c>
      <c r="C182" s="8" t="s">
        <v>431</v>
      </c>
      <c r="K182" s="6"/>
    </row>
    <row r="183" spans="2:11">
      <c r="B183" s="7" t="s">
        <v>191</v>
      </c>
      <c r="C183" s="8" t="s">
        <v>432</v>
      </c>
      <c r="K183" s="6"/>
    </row>
    <row r="184" spans="2:11">
      <c r="B184" s="7" t="s">
        <v>194</v>
      </c>
      <c r="C184" s="8" t="s">
        <v>433</v>
      </c>
      <c r="K184" s="6"/>
    </row>
    <row r="185" spans="2:11">
      <c r="B185" s="7" t="s">
        <v>196</v>
      </c>
      <c r="C185" s="8" t="s">
        <v>434</v>
      </c>
      <c r="K185" s="6"/>
    </row>
    <row r="186" spans="2:11">
      <c r="B186" s="7" t="s">
        <v>198</v>
      </c>
      <c r="C186" s="8" t="s">
        <v>435</v>
      </c>
      <c r="K186" s="6"/>
    </row>
    <row r="187" spans="2:11">
      <c r="B187" s="7" t="s">
        <v>200</v>
      </c>
      <c r="C187" s="8" t="s">
        <v>436</v>
      </c>
      <c r="K187" s="6"/>
    </row>
    <row r="188" spans="2:11">
      <c r="B188" s="7" t="s">
        <v>202</v>
      </c>
      <c r="C188" s="8" t="s">
        <v>437</v>
      </c>
      <c r="K188" s="6"/>
    </row>
    <row r="189" spans="2:11">
      <c r="B189" s="7" t="s">
        <v>204</v>
      </c>
      <c r="C189" s="8" t="s">
        <v>438</v>
      </c>
      <c r="K189" s="6"/>
    </row>
    <row r="190" spans="2:11">
      <c r="B190" s="7" t="s">
        <v>206</v>
      </c>
      <c r="C190" s="8" t="s">
        <v>456</v>
      </c>
      <c r="K190" s="6"/>
    </row>
    <row r="191" spans="2:11">
      <c r="B191" s="7" t="s">
        <v>208</v>
      </c>
      <c r="C191" s="8" t="s">
        <v>439</v>
      </c>
      <c r="K191" s="6"/>
    </row>
    <row r="192" spans="2:11">
      <c r="B192" s="7" t="s">
        <v>210</v>
      </c>
      <c r="C192" s="8" t="s">
        <v>440</v>
      </c>
      <c r="K192" s="6"/>
    </row>
    <row r="193" spans="2:11">
      <c r="B193" s="7" t="s">
        <v>212</v>
      </c>
      <c r="C193" s="8" t="s">
        <v>441</v>
      </c>
      <c r="K193" s="6"/>
    </row>
    <row r="194" spans="2:11">
      <c r="B194" s="7" t="s">
        <v>214</v>
      </c>
      <c r="C194" s="8" t="s">
        <v>442</v>
      </c>
      <c r="K194" s="6"/>
    </row>
    <row r="195" spans="2:11">
      <c r="B195" s="7" t="s">
        <v>216</v>
      </c>
      <c r="C195" s="8" t="s">
        <v>443</v>
      </c>
      <c r="K195" s="6"/>
    </row>
    <row r="196" spans="2:11">
      <c r="B196" s="7" t="s">
        <v>218</v>
      </c>
      <c r="C196" s="8" t="s">
        <v>444</v>
      </c>
      <c r="K196" s="6"/>
    </row>
    <row r="197" spans="2:11">
      <c r="B197" s="7" t="s">
        <v>220</v>
      </c>
      <c r="C197" s="8" t="s">
        <v>445</v>
      </c>
      <c r="K197" s="6"/>
    </row>
    <row r="198" spans="2:11">
      <c r="B198" s="7" t="s">
        <v>223</v>
      </c>
      <c r="C198" s="8" t="s">
        <v>446</v>
      </c>
      <c r="K198" s="6"/>
    </row>
    <row r="199" spans="2:11">
      <c r="B199" s="7" t="s">
        <v>225</v>
      </c>
      <c r="C199" s="8" t="s">
        <v>447</v>
      </c>
      <c r="K199" s="6"/>
    </row>
    <row r="200" spans="2:11">
      <c r="B200" s="7" t="s">
        <v>227</v>
      </c>
      <c r="C200" s="8" t="s">
        <v>448</v>
      </c>
      <c r="K200" s="6"/>
    </row>
    <row r="201" spans="2:11">
      <c r="B201" s="7" t="s">
        <v>229</v>
      </c>
      <c r="C201" s="8" t="s">
        <v>449</v>
      </c>
      <c r="K201" s="6"/>
    </row>
    <row r="202" spans="2:11">
      <c r="B202" s="7" t="s">
        <v>231</v>
      </c>
      <c r="C202" s="8" t="s">
        <v>450</v>
      </c>
      <c r="K202" s="6"/>
    </row>
    <row r="203" spans="2:11">
      <c r="B203" s="7" t="s">
        <v>233</v>
      </c>
      <c r="C203" s="8" t="s">
        <v>451</v>
      </c>
      <c r="K203" s="6"/>
    </row>
    <row r="204" spans="2:11">
      <c r="B204" s="7" t="s">
        <v>235</v>
      </c>
      <c r="C204" s="8" t="s">
        <v>452</v>
      </c>
      <c r="K204" s="6"/>
    </row>
    <row r="205" spans="2:11">
      <c r="B205" s="7" t="s">
        <v>239</v>
      </c>
      <c r="C205" s="8" t="s">
        <v>453</v>
      </c>
      <c r="K205" s="6"/>
    </row>
    <row r="206" spans="2:11">
      <c r="B206" s="7" t="s">
        <v>243</v>
      </c>
      <c r="C206" s="8" t="s">
        <v>454</v>
      </c>
      <c r="K206" s="6"/>
    </row>
    <row r="207" spans="2:11">
      <c r="B207" s="7" t="s">
        <v>245</v>
      </c>
      <c r="C207" s="8" t="s">
        <v>455</v>
      </c>
      <c r="K207" s="6"/>
    </row>
    <row r="208" spans="2:11">
      <c r="B208" s="7"/>
      <c r="C208" s="8"/>
      <c r="K208" s="6"/>
    </row>
    <row r="209" spans="2:11">
      <c r="B209" s="7"/>
      <c r="C209" s="8"/>
      <c r="K209" s="6"/>
    </row>
    <row r="210" spans="2:11">
      <c r="B210" s="7"/>
      <c r="C210" s="8"/>
      <c r="K210" s="6"/>
    </row>
    <row r="211" spans="2:11">
      <c r="B211" s="7"/>
      <c r="C211" s="8"/>
      <c r="K211" s="6"/>
    </row>
    <row r="212" spans="2:11">
      <c r="B212" s="7"/>
      <c r="C212" s="8"/>
      <c r="K212" s="6"/>
    </row>
    <row r="213" spans="2:11">
      <c r="B213" s="7"/>
      <c r="C213" s="8"/>
      <c r="K213" s="6"/>
    </row>
    <row r="214" spans="2:11">
      <c r="B214" s="7"/>
      <c r="C214" s="8"/>
      <c r="K214" s="6"/>
    </row>
    <row r="215" spans="2:11">
      <c r="B215" s="7"/>
      <c r="C215" s="8"/>
      <c r="K215" s="6"/>
    </row>
    <row r="216" spans="2:11">
      <c r="B216" s="7"/>
      <c r="C216" s="8"/>
      <c r="K216" s="6"/>
    </row>
    <row r="217" spans="2:11">
      <c r="B217" s="7"/>
      <c r="C217" s="8"/>
      <c r="K217" s="6"/>
    </row>
    <row r="218" spans="2:11">
      <c r="B218" s="7"/>
      <c r="C218" s="8"/>
      <c r="K218" s="6"/>
    </row>
    <row r="219" spans="2:11">
      <c r="B219" s="7"/>
      <c r="C219" s="8"/>
      <c r="K219" s="6"/>
    </row>
    <row r="220" spans="2:11">
      <c r="B220" s="7"/>
      <c r="C220" s="8"/>
      <c r="K220" s="6"/>
    </row>
    <row r="221" spans="2:11">
      <c r="B221" s="7"/>
      <c r="C221" s="8"/>
      <c r="K221" s="6"/>
    </row>
    <row r="222" spans="2:11">
      <c r="B222" s="7"/>
      <c r="C222" s="8"/>
      <c r="K222" s="6"/>
    </row>
    <row r="223" spans="2:11">
      <c r="B223" s="7"/>
      <c r="C223" s="8"/>
      <c r="K223" s="6"/>
    </row>
  </sheetData>
  <sheetProtection selectLockedCells="1" selectUnlockedCells="1"/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T43"/>
  <sheetViews>
    <sheetView tabSelected="1" zoomScaleNormal="100" workbookViewId="0">
      <selection activeCell="F6" sqref="F6"/>
    </sheetView>
  </sheetViews>
  <sheetFormatPr defaultRowHeight="15"/>
  <cols>
    <col min="2" max="2" width="27.42578125" customWidth="1"/>
    <col min="3" max="3" width="11.85546875" customWidth="1"/>
    <col min="4" max="4" width="19.28515625" customWidth="1"/>
    <col min="5" max="6" width="14.5703125" customWidth="1"/>
    <col min="9" max="9" width="12.140625" customWidth="1"/>
    <col min="14" max="14" width="16.7109375" customWidth="1"/>
    <col min="15" max="16" width="21.28515625" customWidth="1"/>
    <col min="17" max="18" width="17.85546875" customWidth="1"/>
    <col min="19" max="19" width="11.85546875" customWidth="1"/>
  </cols>
  <sheetData>
    <row r="1" spans="1:20" ht="15.75" thickBot="1">
      <c r="A1" s="57" t="s">
        <v>492</v>
      </c>
      <c r="B1" s="33" t="s">
        <v>493</v>
      </c>
      <c r="C1" s="33" t="s">
        <v>494</v>
      </c>
      <c r="D1" s="33" t="s">
        <v>495</v>
      </c>
      <c r="E1" s="33" t="s">
        <v>506</v>
      </c>
      <c r="F1" s="33" t="s">
        <v>515</v>
      </c>
      <c r="G1" s="33" t="s">
        <v>462</v>
      </c>
      <c r="H1" s="33" t="s">
        <v>6</v>
      </c>
      <c r="I1" s="33" t="s">
        <v>463</v>
      </c>
      <c r="J1" s="33" t="s">
        <v>464</v>
      </c>
      <c r="K1" s="33" t="s">
        <v>19</v>
      </c>
      <c r="L1" s="33" t="s">
        <v>20</v>
      </c>
      <c r="M1" s="33" t="s">
        <v>21</v>
      </c>
      <c r="N1" s="33" t="s">
        <v>490</v>
      </c>
      <c r="O1" s="34" t="s">
        <v>489</v>
      </c>
      <c r="P1" s="34" t="s">
        <v>496</v>
      </c>
      <c r="Q1" s="34" t="s">
        <v>497</v>
      </c>
      <c r="R1" s="34" t="s">
        <v>490</v>
      </c>
      <c r="S1" s="35" t="s">
        <v>498</v>
      </c>
      <c r="T1" s="33"/>
    </row>
    <row r="2" spans="1:20">
      <c r="A2" s="37">
        <v>1</v>
      </c>
      <c r="B2" s="27" t="s">
        <v>470</v>
      </c>
      <c r="C2" s="27" t="s">
        <v>499</v>
      </c>
      <c r="D2" s="27" t="s">
        <v>487</v>
      </c>
      <c r="E2" s="27" t="s">
        <v>507</v>
      </c>
      <c r="F2" s="27"/>
      <c r="G2" s="27" t="s">
        <v>502</v>
      </c>
      <c r="H2" s="27" t="s">
        <v>488</v>
      </c>
      <c r="I2" s="52">
        <v>36667</v>
      </c>
      <c r="J2" s="28"/>
      <c r="K2" s="27"/>
      <c r="L2" s="27"/>
      <c r="M2" s="27"/>
      <c r="N2" s="27"/>
      <c r="O2" s="41">
        <f>IF(N2=1,0,1)*(IF(B2="Competitor", 250, 0))</f>
        <v>0</v>
      </c>
      <c r="P2" s="41">
        <f>IF(N2=1,0,1)*(IF(B2="Teamleader", 220, 0))</f>
        <v>220</v>
      </c>
      <c r="Q2" s="41">
        <f>IF(B2="Visitor", 220, 0)</f>
        <v>0</v>
      </c>
      <c r="R2" s="41">
        <f>((IF(B2="Teamleader",3,0))+(IF(B2="Visitor",3,0))+(N2*(K2+L2+M2)))*N2*40</f>
        <v>0</v>
      </c>
      <c r="S2" s="42">
        <f>SUM(O2:R2)</f>
        <v>220</v>
      </c>
      <c r="T2" s="33"/>
    </row>
    <row r="3" spans="1:20">
      <c r="A3" s="38">
        <v>2</v>
      </c>
      <c r="B3" s="29" t="s">
        <v>491</v>
      </c>
      <c r="C3" s="29" t="s">
        <v>500</v>
      </c>
      <c r="D3" s="29" t="s">
        <v>487</v>
      </c>
      <c r="E3" s="29" t="s">
        <v>508</v>
      </c>
      <c r="F3" s="29"/>
      <c r="G3" s="29" t="s">
        <v>503</v>
      </c>
      <c r="H3" s="29" t="s">
        <v>488</v>
      </c>
      <c r="I3" s="53">
        <v>36784</v>
      </c>
      <c r="J3" s="30"/>
      <c r="K3" s="29"/>
      <c r="L3" s="29"/>
      <c r="M3" s="29"/>
      <c r="N3" s="29"/>
      <c r="O3" s="43">
        <f>IF(N3=1,0,1)*(IF(B3="Competitor", 250, 0))</f>
        <v>0</v>
      </c>
      <c r="P3" s="43">
        <f t="shared" ref="P3:P36" si="0">IF(B3="Teamleader", 220, 0)</f>
        <v>0</v>
      </c>
      <c r="Q3" s="43">
        <f t="shared" ref="Q3:Q36" si="1">IF(B3="Visitor", 220, 0)</f>
        <v>220</v>
      </c>
      <c r="R3" s="43">
        <f>((IF(B3="Teamleader",3,0))+(IF(B3="Visitor",3,0))+(N3*(K3+L3+M3)))*N3*40</f>
        <v>0</v>
      </c>
      <c r="S3" s="44">
        <f t="shared" ref="S3:S36" si="2">SUM(O3:R3)</f>
        <v>220</v>
      </c>
      <c r="T3" s="33"/>
    </row>
    <row r="4" spans="1:20">
      <c r="A4" s="38">
        <v>3</v>
      </c>
      <c r="B4" s="29" t="s">
        <v>469</v>
      </c>
      <c r="C4" s="29" t="s">
        <v>501</v>
      </c>
      <c r="D4" s="29" t="s">
        <v>487</v>
      </c>
      <c r="E4" s="29" t="s">
        <v>509</v>
      </c>
      <c r="F4" s="29">
        <v>8087</v>
      </c>
      <c r="G4" s="29"/>
      <c r="H4" s="29" t="s">
        <v>488</v>
      </c>
      <c r="I4" s="53">
        <v>40441</v>
      </c>
      <c r="J4" s="30" t="s">
        <v>11</v>
      </c>
      <c r="K4" s="29">
        <v>1</v>
      </c>
      <c r="L4" s="29">
        <v>1</v>
      </c>
      <c r="M4" s="29">
        <v>1</v>
      </c>
      <c r="N4" s="29"/>
      <c r="O4" s="43">
        <f>IF(N4=1,0,1)*(IF(B4="Competitor", 250, 0))</f>
        <v>250</v>
      </c>
      <c r="P4" s="43">
        <f t="shared" si="0"/>
        <v>0</v>
      </c>
      <c r="Q4" s="43">
        <f t="shared" si="1"/>
        <v>0</v>
      </c>
      <c r="R4" s="43">
        <f>((IF(B4="Teamleader",3,0))+(IF(B4="Visitor",3,0))+(N4*(K4+L4+M4)))*N4*40</f>
        <v>0</v>
      </c>
      <c r="S4" s="44">
        <f t="shared" si="2"/>
        <v>250</v>
      </c>
      <c r="T4" s="33"/>
    </row>
    <row r="5" spans="1:20">
      <c r="A5" s="38">
        <v>4</v>
      </c>
      <c r="B5" s="29" t="s">
        <v>469</v>
      </c>
      <c r="C5" s="29" t="s">
        <v>501</v>
      </c>
      <c r="D5" s="29" t="s">
        <v>487</v>
      </c>
      <c r="E5" s="29" t="s">
        <v>510</v>
      </c>
      <c r="F5" s="29">
        <v>80888</v>
      </c>
      <c r="G5" s="29"/>
      <c r="H5" s="29" t="s">
        <v>488</v>
      </c>
      <c r="I5" s="53">
        <v>40441</v>
      </c>
      <c r="J5" s="30" t="s">
        <v>12</v>
      </c>
      <c r="K5" s="29"/>
      <c r="L5" s="29">
        <v>1</v>
      </c>
      <c r="M5" s="29">
        <v>1</v>
      </c>
      <c r="N5" s="29">
        <v>1</v>
      </c>
      <c r="O5" s="43">
        <f>IF(N5=1,0,1)*(IF(B5="Competitor", 250, 0))</f>
        <v>0</v>
      </c>
      <c r="P5" s="43">
        <f t="shared" si="0"/>
        <v>0</v>
      </c>
      <c r="Q5" s="43">
        <f t="shared" si="1"/>
        <v>0</v>
      </c>
      <c r="R5" s="43">
        <f>((IF(B5="Teamleader",3,0))+(IF(B5="Visitor",3,0))+(N5*(K5+L5+M5)))*N5*40</f>
        <v>80</v>
      </c>
      <c r="S5" s="44">
        <f t="shared" si="2"/>
        <v>80</v>
      </c>
      <c r="T5" s="33"/>
    </row>
    <row r="6" spans="1:20">
      <c r="A6" s="38">
        <v>5</v>
      </c>
      <c r="B6" s="29"/>
      <c r="C6" s="29"/>
      <c r="D6" s="29"/>
      <c r="E6" s="29"/>
      <c r="F6" s="29"/>
      <c r="G6" s="29"/>
      <c r="H6" s="29"/>
      <c r="I6" s="53"/>
      <c r="J6" s="30"/>
      <c r="K6" s="29"/>
      <c r="L6" s="29"/>
      <c r="M6" s="29"/>
      <c r="N6" s="29"/>
      <c r="O6" s="43">
        <f>IF(N6=1,0,1)*(IF(B6="Competitor", 250, 0))</f>
        <v>0</v>
      </c>
      <c r="P6" s="43">
        <f t="shared" si="0"/>
        <v>0</v>
      </c>
      <c r="Q6" s="43">
        <f t="shared" si="1"/>
        <v>0</v>
      </c>
      <c r="R6" s="43">
        <f>((IF(B6="Teamleader",3,0))+(IF(B6="Visitor",3,0))+(N6*(K6+L6+M6)))*N6*40</f>
        <v>0</v>
      </c>
      <c r="S6" s="44">
        <f t="shared" si="2"/>
        <v>0</v>
      </c>
      <c r="T6" s="33"/>
    </row>
    <row r="7" spans="1:20">
      <c r="A7" s="38">
        <v>6</v>
      </c>
      <c r="B7" s="29"/>
      <c r="C7" s="29"/>
      <c r="D7" s="29"/>
      <c r="E7" s="29"/>
      <c r="F7" s="29"/>
      <c r="G7" s="29"/>
      <c r="H7" s="29"/>
      <c r="I7" s="53"/>
      <c r="J7" s="30"/>
      <c r="K7" s="29"/>
      <c r="L7" s="29"/>
      <c r="M7" s="29"/>
      <c r="N7" s="29"/>
      <c r="O7" s="43">
        <f>IF(N7=1,0,1)*(IF(B7="Competitor", 250, 0))</f>
        <v>0</v>
      </c>
      <c r="P7" s="43">
        <f t="shared" si="0"/>
        <v>0</v>
      </c>
      <c r="Q7" s="43">
        <f t="shared" si="1"/>
        <v>0</v>
      </c>
      <c r="R7" s="43">
        <f>((IF(B7="Teamleader",3,0))+(IF(B7="Visitor",3,0))+(N7*(K7+L7+M7)))*N7*40</f>
        <v>0</v>
      </c>
      <c r="S7" s="44">
        <f t="shared" si="2"/>
        <v>0</v>
      </c>
      <c r="T7" s="33"/>
    </row>
    <row r="8" spans="1:20">
      <c r="A8" s="38">
        <v>7</v>
      </c>
      <c r="B8" s="29"/>
      <c r="C8" s="29"/>
      <c r="D8" s="29"/>
      <c r="E8" s="29"/>
      <c r="F8" s="29"/>
      <c r="G8" s="29"/>
      <c r="H8" s="29"/>
      <c r="I8" s="53"/>
      <c r="J8" s="30"/>
      <c r="K8" s="29"/>
      <c r="L8" s="29"/>
      <c r="M8" s="29"/>
      <c r="N8" s="29"/>
      <c r="O8" s="43">
        <f>IF(N8=1,0,1)*(IF(B8="Competitor", 250, 0))</f>
        <v>0</v>
      </c>
      <c r="P8" s="43">
        <f t="shared" si="0"/>
        <v>0</v>
      </c>
      <c r="Q8" s="43">
        <f t="shared" si="1"/>
        <v>0</v>
      </c>
      <c r="R8" s="43">
        <f>((IF(B8="Teamleader",3,0))+(IF(B8="Visitor",3,0))+(N8*(K8+L8+M8)))*N8*40</f>
        <v>0</v>
      </c>
      <c r="S8" s="44">
        <f t="shared" si="2"/>
        <v>0</v>
      </c>
      <c r="T8" s="33"/>
    </row>
    <row r="9" spans="1:20">
      <c r="A9" s="38">
        <v>8</v>
      </c>
      <c r="B9" s="29"/>
      <c r="C9" s="29"/>
      <c r="D9" s="29"/>
      <c r="E9" s="29"/>
      <c r="F9" s="29"/>
      <c r="G9" s="29"/>
      <c r="H9" s="29"/>
      <c r="I9" s="53"/>
      <c r="J9" s="30"/>
      <c r="K9" s="29"/>
      <c r="L9" s="29"/>
      <c r="M9" s="29"/>
      <c r="N9" s="29"/>
      <c r="O9" s="43">
        <f>IF(N9=1,0,1)*(IF(B9="Competitor", 250, 0))</f>
        <v>0</v>
      </c>
      <c r="P9" s="43">
        <f t="shared" si="0"/>
        <v>0</v>
      </c>
      <c r="Q9" s="43">
        <f t="shared" si="1"/>
        <v>0</v>
      </c>
      <c r="R9" s="43">
        <f>((IF(B9="Teamleader",3,0))+(IF(B9="Visitor",3,0))+(N9*(K9+L9+M9)))*N9*40</f>
        <v>0</v>
      </c>
      <c r="S9" s="44">
        <f t="shared" si="2"/>
        <v>0</v>
      </c>
      <c r="T9" s="33"/>
    </row>
    <row r="10" spans="1:20">
      <c r="A10" s="38">
        <v>9</v>
      </c>
      <c r="B10" s="29"/>
      <c r="C10" s="29"/>
      <c r="D10" s="29"/>
      <c r="E10" s="29"/>
      <c r="F10" s="29"/>
      <c r="G10" s="29"/>
      <c r="H10" s="29"/>
      <c r="I10" s="53"/>
      <c r="J10" s="30"/>
      <c r="K10" s="29"/>
      <c r="L10" s="29"/>
      <c r="M10" s="29"/>
      <c r="N10" s="29"/>
      <c r="O10" s="43">
        <f>IF(N10=1,0,1)*(IF(B10="Competitor", 250, 0))</f>
        <v>0</v>
      </c>
      <c r="P10" s="43">
        <f t="shared" si="0"/>
        <v>0</v>
      </c>
      <c r="Q10" s="43">
        <f t="shared" si="1"/>
        <v>0</v>
      </c>
      <c r="R10" s="43">
        <f>((IF(B10="Teamleader",3,0))+(IF(B10="Visitor",3,0))+(N10*(K10+L10+M10)))*N10*40</f>
        <v>0</v>
      </c>
      <c r="S10" s="44">
        <f t="shared" si="2"/>
        <v>0</v>
      </c>
      <c r="T10" s="33"/>
    </row>
    <row r="11" spans="1:20">
      <c r="A11" s="38">
        <v>10</v>
      </c>
      <c r="B11" s="29"/>
      <c r="C11" s="29"/>
      <c r="D11" s="29"/>
      <c r="E11" s="29"/>
      <c r="F11" s="29"/>
      <c r="G11" s="29"/>
      <c r="H11" s="29"/>
      <c r="I11" s="53"/>
      <c r="J11" s="30"/>
      <c r="K11" s="29"/>
      <c r="L11" s="29"/>
      <c r="M11" s="29"/>
      <c r="N11" s="29"/>
      <c r="O11" s="43">
        <f>IF(N11=1,0,1)*(IF(B11="Competitor", 250, 0))</f>
        <v>0</v>
      </c>
      <c r="P11" s="43">
        <f t="shared" si="0"/>
        <v>0</v>
      </c>
      <c r="Q11" s="43">
        <f t="shared" si="1"/>
        <v>0</v>
      </c>
      <c r="R11" s="43">
        <f>((IF(B11="Teamleader",3,0))+(IF(B11="Visitor",3,0))+(N11*(K11+L11+M11)))*N11*40</f>
        <v>0</v>
      </c>
      <c r="S11" s="44">
        <f t="shared" si="2"/>
        <v>0</v>
      </c>
      <c r="T11" s="33"/>
    </row>
    <row r="12" spans="1:20">
      <c r="A12" s="39">
        <v>11</v>
      </c>
      <c r="B12" s="23"/>
      <c r="C12" s="23"/>
      <c r="D12" s="23"/>
      <c r="E12" s="23"/>
      <c r="F12" s="23"/>
      <c r="G12" s="23"/>
      <c r="H12" s="23"/>
      <c r="I12" s="54"/>
      <c r="J12" s="24"/>
      <c r="K12" s="23"/>
      <c r="L12" s="23"/>
      <c r="M12" s="23"/>
      <c r="N12" s="23"/>
      <c r="O12" s="45">
        <f>IF(N12=1,0,1)*(IF(B12="Competitor", 250, 0))</f>
        <v>0</v>
      </c>
      <c r="P12" s="45">
        <f t="shared" si="0"/>
        <v>0</v>
      </c>
      <c r="Q12" s="45">
        <f t="shared" si="1"/>
        <v>0</v>
      </c>
      <c r="R12" s="43">
        <f>((IF(B12="Teamleader",3,0))+(IF(B12="Visitor",3,0))+(N12*(K12+L12+M12)))*N12*40</f>
        <v>0</v>
      </c>
      <c r="S12" s="46">
        <f t="shared" si="2"/>
        <v>0</v>
      </c>
      <c r="T12" s="33"/>
    </row>
    <row r="13" spans="1:20">
      <c r="A13" s="38">
        <v>12</v>
      </c>
      <c r="B13" s="29"/>
      <c r="C13" s="29"/>
      <c r="D13" s="29"/>
      <c r="E13" s="29"/>
      <c r="F13" s="29"/>
      <c r="G13" s="29"/>
      <c r="H13" s="29"/>
      <c r="I13" s="53"/>
      <c r="J13" s="30"/>
      <c r="K13" s="29"/>
      <c r="L13" s="29"/>
      <c r="M13" s="29"/>
      <c r="N13" s="29"/>
      <c r="O13" s="43">
        <f>IF(N13=1,0,1)*(IF(B13="Competitor", 250, 0))</f>
        <v>0</v>
      </c>
      <c r="P13" s="43">
        <f t="shared" si="0"/>
        <v>0</v>
      </c>
      <c r="Q13" s="43">
        <f t="shared" si="1"/>
        <v>0</v>
      </c>
      <c r="R13" s="43">
        <f>((IF(B13="Teamleader",3,0))+(IF(B13="Visitor",3,0))+(N13*(K13+L13+M13)))*N13*40</f>
        <v>0</v>
      </c>
      <c r="S13" s="44">
        <f t="shared" si="2"/>
        <v>0</v>
      </c>
      <c r="T13" s="33"/>
    </row>
    <row r="14" spans="1:20">
      <c r="A14" s="38">
        <v>13</v>
      </c>
      <c r="B14" s="29"/>
      <c r="C14" s="29"/>
      <c r="D14" s="29"/>
      <c r="E14" s="29"/>
      <c r="F14" s="29"/>
      <c r="G14" s="29"/>
      <c r="H14" s="29"/>
      <c r="I14" s="53"/>
      <c r="J14" s="30"/>
      <c r="K14" s="29"/>
      <c r="L14" s="29"/>
      <c r="M14" s="29"/>
      <c r="N14" s="29"/>
      <c r="O14" s="43">
        <f>IF(N14=1,0,1)*(IF(B14="Competitor", 250, 0))</f>
        <v>0</v>
      </c>
      <c r="P14" s="43">
        <f t="shared" si="0"/>
        <v>0</v>
      </c>
      <c r="Q14" s="43">
        <f t="shared" si="1"/>
        <v>0</v>
      </c>
      <c r="R14" s="43">
        <f>((IF(B14="Teamleader",3,0))+(IF(B14="Visitor",3,0))+(N14*(K14+L14+M14)))*N14*40</f>
        <v>0</v>
      </c>
      <c r="S14" s="44">
        <f t="shared" si="2"/>
        <v>0</v>
      </c>
      <c r="T14" s="33"/>
    </row>
    <row r="15" spans="1:20">
      <c r="A15" s="38">
        <v>14</v>
      </c>
      <c r="B15" s="29"/>
      <c r="C15" s="29"/>
      <c r="D15" s="29"/>
      <c r="E15" s="29"/>
      <c r="F15" s="29"/>
      <c r="G15" s="29"/>
      <c r="H15" s="29"/>
      <c r="I15" s="53"/>
      <c r="J15" s="30"/>
      <c r="K15" s="29"/>
      <c r="L15" s="29"/>
      <c r="M15" s="29"/>
      <c r="N15" s="29"/>
      <c r="O15" s="43">
        <f>IF(N15=1,0,1)*(IF(B15="Competitor", 250, 0))</f>
        <v>0</v>
      </c>
      <c r="P15" s="43">
        <f t="shared" si="0"/>
        <v>0</v>
      </c>
      <c r="Q15" s="43">
        <f t="shared" si="1"/>
        <v>0</v>
      </c>
      <c r="R15" s="43">
        <f>((IF(B15="Teamleader",3,0))+(IF(B15="Visitor",3,0))+(N15*(K15+L15+M15)))*N15*40</f>
        <v>0</v>
      </c>
      <c r="S15" s="44">
        <f t="shared" si="2"/>
        <v>0</v>
      </c>
      <c r="T15" s="33"/>
    </row>
    <row r="16" spans="1:20">
      <c r="A16" s="38">
        <v>15</v>
      </c>
      <c r="B16" s="29"/>
      <c r="C16" s="29"/>
      <c r="D16" s="29"/>
      <c r="E16" s="29"/>
      <c r="F16" s="29"/>
      <c r="G16" s="29"/>
      <c r="H16" s="29"/>
      <c r="I16" s="53"/>
      <c r="J16" s="30"/>
      <c r="K16" s="29"/>
      <c r="L16" s="29"/>
      <c r="M16" s="29"/>
      <c r="N16" s="29"/>
      <c r="O16" s="43">
        <f>IF(N16=1,0,1)*(IF(B16="Competitor", 250, 0))</f>
        <v>0</v>
      </c>
      <c r="P16" s="43">
        <f t="shared" si="0"/>
        <v>0</v>
      </c>
      <c r="Q16" s="43">
        <f t="shared" si="1"/>
        <v>0</v>
      </c>
      <c r="R16" s="43">
        <f>((IF(B16="Teamleader",3,0))+(IF(B16="Visitor",3,0))+(N16*(K16+L16+M16)))*N16*40</f>
        <v>0</v>
      </c>
      <c r="S16" s="44">
        <f t="shared" si="2"/>
        <v>0</v>
      </c>
      <c r="T16" s="33"/>
    </row>
    <row r="17" spans="1:20">
      <c r="A17" s="38">
        <v>16</v>
      </c>
      <c r="B17" s="29"/>
      <c r="C17" s="29"/>
      <c r="D17" s="29"/>
      <c r="E17" s="29"/>
      <c r="F17" s="29"/>
      <c r="G17" s="29"/>
      <c r="H17" s="29"/>
      <c r="I17" s="53"/>
      <c r="J17" s="30"/>
      <c r="K17" s="29"/>
      <c r="L17" s="29"/>
      <c r="M17" s="29"/>
      <c r="N17" s="29"/>
      <c r="O17" s="43">
        <f>IF(N17=1,0,1)*(IF(B17="Competitor", 250, 0))</f>
        <v>0</v>
      </c>
      <c r="P17" s="43">
        <f t="shared" si="0"/>
        <v>0</v>
      </c>
      <c r="Q17" s="43">
        <f t="shared" si="1"/>
        <v>0</v>
      </c>
      <c r="R17" s="43">
        <f>((IF(B17="Teamleader",3,0))+(IF(B17="Visitor",3,0))+(N17*(K17+L17+M17)))*N17*40</f>
        <v>0</v>
      </c>
      <c r="S17" s="44">
        <f t="shared" si="2"/>
        <v>0</v>
      </c>
      <c r="T17" s="33"/>
    </row>
    <row r="18" spans="1:20">
      <c r="A18" s="38">
        <v>17</v>
      </c>
      <c r="B18" s="29"/>
      <c r="C18" s="29"/>
      <c r="D18" s="29"/>
      <c r="E18" s="29"/>
      <c r="F18" s="29"/>
      <c r="G18" s="29"/>
      <c r="H18" s="29"/>
      <c r="I18" s="53"/>
      <c r="J18" s="30"/>
      <c r="K18" s="29"/>
      <c r="L18" s="29"/>
      <c r="M18" s="29"/>
      <c r="N18" s="29"/>
      <c r="O18" s="43">
        <f>IF(N18=1,0,1)*(IF(B18="Competitor", 250, 0))</f>
        <v>0</v>
      </c>
      <c r="P18" s="43">
        <f t="shared" si="0"/>
        <v>0</v>
      </c>
      <c r="Q18" s="43">
        <f t="shared" si="1"/>
        <v>0</v>
      </c>
      <c r="R18" s="43">
        <f>((IF(B18="Teamleader",3,0))+(IF(B18="Visitor",3,0))+(N18*(K18+L18+M18)))*N18*40</f>
        <v>0</v>
      </c>
      <c r="S18" s="44">
        <f t="shared" si="2"/>
        <v>0</v>
      </c>
      <c r="T18" s="33"/>
    </row>
    <row r="19" spans="1:20">
      <c r="A19" s="38">
        <v>18</v>
      </c>
      <c r="B19" s="29"/>
      <c r="C19" s="29"/>
      <c r="D19" s="29"/>
      <c r="E19" s="29"/>
      <c r="F19" s="29"/>
      <c r="G19" s="29"/>
      <c r="H19" s="29"/>
      <c r="I19" s="53"/>
      <c r="J19" s="30"/>
      <c r="K19" s="29"/>
      <c r="L19" s="29"/>
      <c r="M19" s="29"/>
      <c r="N19" s="29"/>
      <c r="O19" s="43">
        <f>IF(N19=1,0,1)*(IF(B19="Competitor", 250, 0))</f>
        <v>0</v>
      </c>
      <c r="P19" s="43">
        <f t="shared" si="0"/>
        <v>0</v>
      </c>
      <c r="Q19" s="43">
        <f t="shared" si="1"/>
        <v>0</v>
      </c>
      <c r="R19" s="43">
        <f>((IF(B19="Teamleader",3,0))+(IF(B19="Visitor",3,0))+(N19*(K19+L19+M19)))*N19*40</f>
        <v>0</v>
      </c>
      <c r="S19" s="44">
        <f t="shared" si="2"/>
        <v>0</v>
      </c>
      <c r="T19" s="33"/>
    </row>
    <row r="20" spans="1:20">
      <c r="A20" s="38">
        <v>19</v>
      </c>
      <c r="B20" s="29"/>
      <c r="C20" s="29"/>
      <c r="D20" s="29"/>
      <c r="E20" s="29"/>
      <c r="F20" s="29"/>
      <c r="G20" s="29"/>
      <c r="H20" s="29"/>
      <c r="I20" s="53"/>
      <c r="J20" s="30"/>
      <c r="K20" s="29"/>
      <c r="L20" s="29"/>
      <c r="M20" s="29"/>
      <c r="N20" s="29"/>
      <c r="O20" s="43">
        <f>IF(N20=1,0,1)*(IF(B20="Competitor", 250, 0))</f>
        <v>0</v>
      </c>
      <c r="P20" s="43">
        <f t="shared" si="0"/>
        <v>0</v>
      </c>
      <c r="Q20" s="43">
        <f t="shared" si="1"/>
        <v>0</v>
      </c>
      <c r="R20" s="43">
        <f>((IF(B20="Teamleader",3,0))+(IF(B20="Visitor",3,0))+(N20*(K20+L20+M20)))*N20*40</f>
        <v>0</v>
      </c>
      <c r="S20" s="44">
        <f t="shared" si="2"/>
        <v>0</v>
      </c>
      <c r="T20" s="33"/>
    </row>
    <row r="21" spans="1:20">
      <c r="A21" s="38">
        <v>20</v>
      </c>
      <c r="B21" s="29"/>
      <c r="C21" s="29"/>
      <c r="D21" s="29"/>
      <c r="E21" s="29"/>
      <c r="F21" s="29"/>
      <c r="G21" s="29"/>
      <c r="H21" s="29"/>
      <c r="I21" s="53"/>
      <c r="J21" s="30"/>
      <c r="K21" s="29"/>
      <c r="L21" s="29"/>
      <c r="M21" s="29"/>
      <c r="N21" s="29"/>
      <c r="O21" s="43">
        <f>IF(N21=1,0,1)*(IF(B21="Competitor", 250, 0))</f>
        <v>0</v>
      </c>
      <c r="P21" s="43">
        <f t="shared" si="0"/>
        <v>0</v>
      </c>
      <c r="Q21" s="43">
        <f t="shared" si="1"/>
        <v>0</v>
      </c>
      <c r="R21" s="43">
        <f>((IF(B21="Teamleader",3,0))+(IF(B21="Visitor",3,0))+(N21*(K21+L21+M21)))*N21*40</f>
        <v>0</v>
      </c>
      <c r="S21" s="44">
        <f t="shared" si="2"/>
        <v>0</v>
      </c>
      <c r="T21" s="33"/>
    </row>
    <row r="22" spans="1:20">
      <c r="A22" s="38">
        <v>21</v>
      </c>
      <c r="B22" s="29"/>
      <c r="C22" s="29"/>
      <c r="D22" s="29"/>
      <c r="E22" s="29"/>
      <c r="F22" s="29"/>
      <c r="G22" s="29"/>
      <c r="H22" s="29"/>
      <c r="I22" s="53"/>
      <c r="J22" s="30"/>
      <c r="K22" s="29"/>
      <c r="L22" s="29"/>
      <c r="M22" s="29"/>
      <c r="N22" s="29"/>
      <c r="O22" s="43">
        <f>IF(N22=1,0,1)*(IF(B22="Competitor", 250, 0))</f>
        <v>0</v>
      </c>
      <c r="P22" s="43">
        <f t="shared" si="0"/>
        <v>0</v>
      </c>
      <c r="Q22" s="43">
        <f t="shared" si="1"/>
        <v>0</v>
      </c>
      <c r="R22" s="43">
        <f>((IF(B22="Teamleader",3,0))+(IF(B22="Visitor",3,0))+(N22*(K22+L22+M22)))*N22*40</f>
        <v>0</v>
      </c>
      <c r="S22" s="44">
        <f t="shared" si="2"/>
        <v>0</v>
      </c>
      <c r="T22" s="33"/>
    </row>
    <row r="23" spans="1:20">
      <c r="A23" s="38">
        <v>22</v>
      </c>
      <c r="B23" s="29"/>
      <c r="C23" s="29"/>
      <c r="D23" s="29"/>
      <c r="E23" s="29"/>
      <c r="F23" s="29"/>
      <c r="G23" s="29"/>
      <c r="H23" s="29"/>
      <c r="I23" s="53"/>
      <c r="J23" s="30"/>
      <c r="K23" s="29"/>
      <c r="L23" s="29"/>
      <c r="M23" s="29"/>
      <c r="N23" s="29"/>
      <c r="O23" s="43">
        <f>IF(N23=1,0,1)*(IF(B23="Competitor", 250, 0))</f>
        <v>0</v>
      </c>
      <c r="P23" s="43">
        <f t="shared" si="0"/>
        <v>0</v>
      </c>
      <c r="Q23" s="43">
        <f t="shared" si="1"/>
        <v>0</v>
      </c>
      <c r="R23" s="43">
        <f>((IF(B23="Teamleader",3,0))+(IF(B23="Visitor",3,0))+(N23*(K23+L23+M23)))*N23*40</f>
        <v>0</v>
      </c>
      <c r="S23" s="44">
        <f t="shared" si="2"/>
        <v>0</v>
      </c>
      <c r="T23" s="33"/>
    </row>
    <row r="24" spans="1:20">
      <c r="A24" s="38">
        <v>23</v>
      </c>
      <c r="B24" s="29"/>
      <c r="C24" s="29"/>
      <c r="D24" s="29"/>
      <c r="E24" s="29"/>
      <c r="F24" s="29"/>
      <c r="G24" s="29"/>
      <c r="H24" s="29"/>
      <c r="I24" s="53"/>
      <c r="J24" s="30"/>
      <c r="K24" s="29"/>
      <c r="L24" s="29"/>
      <c r="M24" s="29"/>
      <c r="N24" s="29"/>
      <c r="O24" s="43">
        <f>IF(N24=1,0,1)*(IF(B24="Competitor", 250, 0))</f>
        <v>0</v>
      </c>
      <c r="P24" s="43">
        <f t="shared" si="0"/>
        <v>0</v>
      </c>
      <c r="Q24" s="43">
        <f t="shared" si="1"/>
        <v>0</v>
      </c>
      <c r="R24" s="43">
        <f>((IF(B24="Teamleader",3,0))+(IF(B24="Visitor",3,0))+(N24*(K24+L24+M24)))*N24*40</f>
        <v>0</v>
      </c>
      <c r="S24" s="44">
        <f t="shared" si="2"/>
        <v>0</v>
      </c>
      <c r="T24" s="33"/>
    </row>
    <row r="25" spans="1:20">
      <c r="A25" s="38">
        <v>24</v>
      </c>
      <c r="B25" s="29"/>
      <c r="C25" s="29"/>
      <c r="D25" s="29"/>
      <c r="E25" s="29"/>
      <c r="F25" s="29"/>
      <c r="G25" s="29"/>
      <c r="H25" s="29"/>
      <c r="I25" s="53"/>
      <c r="J25" s="30"/>
      <c r="K25" s="29"/>
      <c r="L25" s="29"/>
      <c r="M25" s="29"/>
      <c r="N25" s="29"/>
      <c r="O25" s="43">
        <f>IF(N25=1,0,1)*(IF(B25="Competitor", 250, 0))</f>
        <v>0</v>
      </c>
      <c r="P25" s="43">
        <f t="shared" si="0"/>
        <v>0</v>
      </c>
      <c r="Q25" s="43">
        <f t="shared" si="1"/>
        <v>0</v>
      </c>
      <c r="R25" s="43">
        <f>((IF(B25="Teamleader",3,0))+(IF(B25="Visitor",3,0))+(N25*(K25+L25+M25)))*N25*40</f>
        <v>0</v>
      </c>
      <c r="S25" s="44">
        <f t="shared" si="2"/>
        <v>0</v>
      </c>
      <c r="T25" s="33"/>
    </row>
    <row r="26" spans="1:20">
      <c r="A26" s="38">
        <v>25</v>
      </c>
      <c r="B26" s="29"/>
      <c r="C26" s="29"/>
      <c r="D26" s="29"/>
      <c r="E26" s="29"/>
      <c r="F26" s="29"/>
      <c r="G26" s="29"/>
      <c r="H26" s="29"/>
      <c r="I26" s="53"/>
      <c r="J26" s="30"/>
      <c r="K26" s="29"/>
      <c r="L26" s="29"/>
      <c r="M26" s="29"/>
      <c r="N26" s="29"/>
      <c r="O26" s="43">
        <f>IF(N26=1,0,1)*(IF(B26="Competitor", 250, 0))</f>
        <v>0</v>
      </c>
      <c r="P26" s="43">
        <f t="shared" si="0"/>
        <v>0</v>
      </c>
      <c r="Q26" s="43">
        <f t="shared" si="1"/>
        <v>0</v>
      </c>
      <c r="R26" s="43">
        <f>((IF(B26="Teamleader",3,0))+(IF(B26="Visitor",3,0))+(N26*(K26+L26+M26)))*N26*40</f>
        <v>0</v>
      </c>
      <c r="S26" s="44">
        <f t="shared" si="2"/>
        <v>0</v>
      </c>
      <c r="T26" s="33"/>
    </row>
    <row r="27" spans="1:20">
      <c r="A27" s="38">
        <v>26</v>
      </c>
      <c r="B27" s="29"/>
      <c r="C27" s="29"/>
      <c r="D27" s="29"/>
      <c r="E27" s="29"/>
      <c r="F27" s="29"/>
      <c r="G27" s="29"/>
      <c r="H27" s="29"/>
      <c r="I27" s="53"/>
      <c r="J27" s="30"/>
      <c r="K27" s="29"/>
      <c r="L27" s="29"/>
      <c r="M27" s="29"/>
      <c r="N27" s="29"/>
      <c r="O27" s="43">
        <f>IF(N27=1,0,1)*(IF(B27="Competitor", 250, 0))</f>
        <v>0</v>
      </c>
      <c r="P27" s="43">
        <f t="shared" si="0"/>
        <v>0</v>
      </c>
      <c r="Q27" s="43">
        <f t="shared" si="1"/>
        <v>0</v>
      </c>
      <c r="R27" s="43">
        <f>((IF(B27="Teamleader",3,0))+(IF(B27="Visitor",3,0))+(N27*(K27+L27+M27)))*N27*40</f>
        <v>0</v>
      </c>
      <c r="S27" s="44">
        <f t="shared" si="2"/>
        <v>0</v>
      </c>
      <c r="T27" s="33"/>
    </row>
    <row r="28" spans="1:20">
      <c r="A28" s="38">
        <v>27</v>
      </c>
      <c r="B28" s="29"/>
      <c r="C28" s="29"/>
      <c r="D28" s="29"/>
      <c r="E28" s="29"/>
      <c r="F28" s="29"/>
      <c r="G28" s="29"/>
      <c r="H28" s="29"/>
      <c r="I28" s="53"/>
      <c r="J28" s="30"/>
      <c r="K28" s="29"/>
      <c r="L28" s="29"/>
      <c r="M28" s="29"/>
      <c r="N28" s="29"/>
      <c r="O28" s="43">
        <f>IF(N28=1,0,1)*(IF(B28="Competitor", 250, 0))</f>
        <v>0</v>
      </c>
      <c r="P28" s="43">
        <f t="shared" si="0"/>
        <v>0</v>
      </c>
      <c r="Q28" s="43">
        <f t="shared" si="1"/>
        <v>0</v>
      </c>
      <c r="R28" s="43">
        <f>((IF(B28="Teamleader",3,0))+(IF(B28="Visitor",3,0))+(N28*(K28+L28+M28)))*N28*40</f>
        <v>0</v>
      </c>
      <c r="S28" s="44">
        <f t="shared" si="2"/>
        <v>0</v>
      </c>
      <c r="T28" s="33"/>
    </row>
    <row r="29" spans="1:20">
      <c r="A29" s="38">
        <v>28</v>
      </c>
      <c r="B29" s="29"/>
      <c r="C29" s="29"/>
      <c r="D29" s="29"/>
      <c r="E29" s="29"/>
      <c r="F29" s="29"/>
      <c r="G29" s="29"/>
      <c r="H29" s="29"/>
      <c r="I29" s="53"/>
      <c r="J29" s="30"/>
      <c r="K29" s="29"/>
      <c r="L29" s="29"/>
      <c r="M29" s="29"/>
      <c r="N29" s="29"/>
      <c r="O29" s="43">
        <f>IF(N29=1,0,1)*(IF(B29="Competitor", 250, 0))</f>
        <v>0</v>
      </c>
      <c r="P29" s="43">
        <f t="shared" si="0"/>
        <v>0</v>
      </c>
      <c r="Q29" s="43">
        <f t="shared" si="1"/>
        <v>0</v>
      </c>
      <c r="R29" s="43">
        <f>((IF(B29="Teamleader",3,0))+(IF(B29="Visitor",3,0))+(N29*(K29+L29+M29)))*N29*40</f>
        <v>0</v>
      </c>
      <c r="S29" s="44">
        <f t="shared" si="2"/>
        <v>0</v>
      </c>
      <c r="T29" s="33"/>
    </row>
    <row r="30" spans="1:20">
      <c r="A30" s="38">
        <v>29</v>
      </c>
      <c r="B30" s="29"/>
      <c r="C30" s="29"/>
      <c r="D30" s="29"/>
      <c r="E30" s="29"/>
      <c r="F30" s="29"/>
      <c r="G30" s="29"/>
      <c r="H30" s="29"/>
      <c r="I30" s="53"/>
      <c r="J30" s="30"/>
      <c r="K30" s="29"/>
      <c r="L30" s="29"/>
      <c r="M30" s="29"/>
      <c r="N30" s="29"/>
      <c r="O30" s="43">
        <f>IF(N30=1,0,1)*(IF(B30="Competitor", 250, 0))</f>
        <v>0</v>
      </c>
      <c r="P30" s="43">
        <f t="shared" si="0"/>
        <v>0</v>
      </c>
      <c r="Q30" s="43">
        <f t="shared" si="1"/>
        <v>0</v>
      </c>
      <c r="R30" s="43">
        <f>((IF(B30="Teamleader",3,0))+(IF(B30="Visitor",3,0))+(N30*(K30+L30+M30)))*N30*40</f>
        <v>0</v>
      </c>
      <c r="S30" s="44">
        <f t="shared" si="2"/>
        <v>0</v>
      </c>
      <c r="T30" s="33"/>
    </row>
    <row r="31" spans="1:20">
      <c r="A31" s="38">
        <v>30</v>
      </c>
      <c r="B31" s="29"/>
      <c r="C31" s="29"/>
      <c r="D31" s="29"/>
      <c r="E31" s="29"/>
      <c r="F31" s="29"/>
      <c r="G31" s="29"/>
      <c r="H31" s="29"/>
      <c r="I31" s="53"/>
      <c r="J31" s="30"/>
      <c r="K31" s="29"/>
      <c r="L31" s="29"/>
      <c r="M31" s="29"/>
      <c r="N31" s="29"/>
      <c r="O31" s="43">
        <f>IF(N31=1,0,1)*(IF(B31="Competitor", 250, 0))</f>
        <v>0</v>
      </c>
      <c r="P31" s="43">
        <f t="shared" si="0"/>
        <v>0</v>
      </c>
      <c r="Q31" s="43">
        <f t="shared" si="1"/>
        <v>0</v>
      </c>
      <c r="R31" s="43">
        <f>((IF(B31="Teamleader",3,0))+(IF(B31="Visitor",3,0))+(N31*(K31+L31+M31)))*N31*40</f>
        <v>0</v>
      </c>
      <c r="S31" s="44">
        <f t="shared" si="2"/>
        <v>0</v>
      </c>
      <c r="T31" s="33"/>
    </row>
    <row r="32" spans="1:20">
      <c r="A32" s="38">
        <v>31</v>
      </c>
      <c r="B32" s="29"/>
      <c r="C32" s="29"/>
      <c r="D32" s="29"/>
      <c r="E32" s="29"/>
      <c r="F32" s="29"/>
      <c r="G32" s="29"/>
      <c r="H32" s="29"/>
      <c r="I32" s="53"/>
      <c r="J32" s="30"/>
      <c r="K32" s="29"/>
      <c r="L32" s="29"/>
      <c r="M32" s="29"/>
      <c r="N32" s="29"/>
      <c r="O32" s="43">
        <f>IF(N32=1,0,1)*(IF(B32="Competitor", 250, 0))</f>
        <v>0</v>
      </c>
      <c r="P32" s="43">
        <f t="shared" si="0"/>
        <v>0</v>
      </c>
      <c r="Q32" s="43">
        <f t="shared" si="1"/>
        <v>0</v>
      </c>
      <c r="R32" s="43">
        <f>((IF(B32="Teamleader",3,0))+(IF(B32="Visitor",3,0))+(N32*(K32+L32+M32)))*N32*40</f>
        <v>0</v>
      </c>
      <c r="S32" s="44">
        <f t="shared" si="2"/>
        <v>0</v>
      </c>
      <c r="T32" s="33"/>
    </row>
    <row r="33" spans="1:20">
      <c r="A33" s="38">
        <v>32</v>
      </c>
      <c r="B33" s="29"/>
      <c r="C33" s="29"/>
      <c r="D33" s="29"/>
      <c r="E33" s="29"/>
      <c r="F33" s="29"/>
      <c r="G33" s="29"/>
      <c r="H33" s="29"/>
      <c r="I33" s="53"/>
      <c r="J33" s="30"/>
      <c r="K33" s="29"/>
      <c r="L33" s="29"/>
      <c r="M33" s="29"/>
      <c r="N33" s="29"/>
      <c r="O33" s="43">
        <f>IF(N33=1,0,1)*(IF(B33="Competitor", 250, 0))</f>
        <v>0</v>
      </c>
      <c r="P33" s="43">
        <f t="shared" si="0"/>
        <v>0</v>
      </c>
      <c r="Q33" s="43">
        <f t="shared" si="1"/>
        <v>0</v>
      </c>
      <c r="R33" s="43">
        <f>((IF(B33="Teamleader",3,0))+(IF(B33="Visitor",3,0))+(N33*(K33+L33+M33)))*N33*40</f>
        <v>0</v>
      </c>
      <c r="S33" s="44">
        <f t="shared" si="2"/>
        <v>0</v>
      </c>
      <c r="T33" s="33"/>
    </row>
    <row r="34" spans="1:20">
      <c r="A34" s="38">
        <v>33</v>
      </c>
      <c r="B34" s="29"/>
      <c r="C34" s="29"/>
      <c r="D34" s="29"/>
      <c r="E34" s="29"/>
      <c r="F34" s="29"/>
      <c r="G34" s="29"/>
      <c r="H34" s="29"/>
      <c r="I34" s="53"/>
      <c r="J34" s="30"/>
      <c r="K34" s="29"/>
      <c r="L34" s="29"/>
      <c r="M34" s="29"/>
      <c r="N34" s="29"/>
      <c r="O34" s="43">
        <f>IF(N34=1,0,1)*(IF(B34="Competitor", 250, 0))</f>
        <v>0</v>
      </c>
      <c r="P34" s="43">
        <f t="shared" si="0"/>
        <v>0</v>
      </c>
      <c r="Q34" s="43">
        <f t="shared" si="1"/>
        <v>0</v>
      </c>
      <c r="R34" s="43">
        <f>((IF(B34="Teamleader",3,0))+(IF(B34="Visitor",3,0))+(N34*(K34+L34+M34)))*N34*40</f>
        <v>0</v>
      </c>
      <c r="S34" s="44">
        <f t="shared" si="2"/>
        <v>0</v>
      </c>
      <c r="T34" s="33"/>
    </row>
    <row r="35" spans="1:20">
      <c r="A35" s="38">
        <v>34</v>
      </c>
      <c r="B35" s="29"/>
      <c r="C35" s="29"/>
      <c r="D35" s="29"/>
      <c r="E35" s="29"/>
      <c r="F35" s="29"/>
      <c r="G35" s="29"/>
      <c r="H35" s="29"/>
      <c r="I35" s="53"/>
      <c r="J35" s="30"/>
      <c r="K35" s="29"/>
      <c r="L35" s="29"/>
      <c r="M35" s="29"/>
      <c r="N35" s="29"/>
      <c r="O35" s="43">
        <f>IF(N35=1,0,1)*(IF(B35="Competitor", 250, 0))</f>
        <v>0</v>
      </c>
      <c r="P35" s="43">
        <f t="shared" si="0"/>
        <v>0</v>
      </c>
      <c r="Q35" s="43">
        <f t="shared" si="1"/>
        <v>0</v>
      </c>
      <c r="R35" s="43">
        <f>((IF(B35="Teamleader",3,0))+(IF(B35="Visitor",3,0))+(N35*(K35+L35+M35)))*N35*40</f>
        <v>0</v>
      </c>
      <c r="S35" s="44">
        <f t="shared" si="2"/>
        <v>0</v>
      </c>
      <c r="T35" s="33"/>
    </row>
    <row r="36" spans="1:20" ht="15.75" thickBot="1">
      <c r="A36" s="40">
        <v>35</v>
      </c>
      <c r="B36" s="25"/>
      <c r="C36" s="25"/>
      <c r="D36" s="25"/>
      <c r="E36" s="25"/>
      <c r="F36" s="25"/>
      <c r="G36" s="25"/>
      <c r="H36" s="25"/>
      <c r="I36" s="55"/>
      <c r="J36" s="26"/>
      <c r="K36" s="25"/>
      <c r="L36" s="25"/>
      <c r="M36" s="25"/>
      <c r="N36" s="25"/>
      <c r="O36" s="47">
        <f>IF(N36=1,0,1)*(IF(B36="Competitor", 250, 0))</f>
        <v>0</v>
      </c>
      <c r="P36" s="47">
        <f t="shared" si="0"/>
        <v>0</v>
      </c>
      <c r="Q36" s="47">
        <f t="shared" si="1"/>
        <v>0</v>
      </c>
      <c r="R36" s="58">
        <f>((IF(B36="Teamleader",3,0))+(IF(B36="Visitor",3,0))+(N36*(K36+L36+M36)))*N36*40</f>
        <v>0</v>
      </c>
      <c r="S36" s="48">
        <f t="shared" si="2"/>
        <v>0</v>
      </c>
      <c r="T36" s="33"/>
    </row>
    <row r="37" spans="1:20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</row>
    <row r="38" spans="1:20">
      <c r="A38" s="49"/>
      <c r="B38" s="49"/>
      <c r="C38" s="49"/>
      <c r="D38" s="49"/>
      <c r="E38" s="49"/>
      <c r="F38" s="49"/>
      <c r="G38" s="49"/>
      <c r="H38" s="49" t="s">
        <v>488</v>
      </c>
      <c r="I38" s="49"/>
      <c r="J38" s="50"/>
      <c r="K38" s="51">
        <v>1</v>
      </c>
      <c r="L38" s="50"/>
      <c r="M38" s="50"/>
      <c r="N38" s="36"/>
      <c r="O38" s="36">
        <f t="shared" ref="O38:R38" si="3">SUM(O2:O36)</f>
        <v>250</v>
      </c>
      <c r="P38" s="36">
        <f t="shared" si="3"/>
        <v>220</v>
      </c>
      <c r="Q38" s="36">
        <f t="shared" si="3"/>
        <v>220</v>
      </c>
      <c r="R38" s="36">
        <f t="shared" si="3"/>
        <v>80</v>
      </c>
      <c r="S38" s="36">
        <f>SUM(S2:S36)</f>
        <v>770</v>
      </c>
      <c r="T38" s="33" t="s">
        <v>504</v>
      </c>
    </row>
    <row r="39" spans="1:20">
      <c r="A39" s="49"/>
      <c r="B39" s="49"/>
      <c r="C39" s="49"/>
      <c r="D39" s="49"/>
      <c r="E39" s="49"/>
      <c r="F39" s="49"/>
      <c r="G39" s="49"/>
      <c r="H39" s="49" t="s">
        <v>505</v>
      </c>
      <c r="I39" s="49"/>
      <c r="J39" s="49" t="s">
        <v>11</v>
      </c>
      <c r="K39" s="49">
        <v>0</v>
      </c>
      <c r="L39" s="49"/>
      <c r="M39" s="49"/>
      <c r="N39" s="33"/>
      <c r="O39" s="33"/>
      <c r="P39" s="33"/>
      <c r="Q39" s="33"/>
      <c r="R39" s="33"/>
      <c r="S39" s="33"/>
      <c r="T39" s="33"/>
    </row>
    <row r="40" spans="1:20">
      <c r="A40" s="49"/>
      <c r="B40" s="49" t="s">
        <v>470</v>
      </c>
      <c r="C40" s="49">
        <f>COUNTIF(B2:B36,"Teamleader")</f>
        <v>1</v>
      </c>
      <c r="D40" s="49"/>
      <c r="E40" s="49"/>
      <c r="F40" s="49"/>
      <c r="G40" s="49"/>
      <c r="H40" s="49"/>
      <c r="I40" s="49"/>
      <c r="J40" s="49" t="s">
        <v>12</v>
      </c>
      <c r="K40" s="49"/>
      <c r="L40" s="49"/>
      <c r="M40" s="49"/>
      <c r="N40" s="33"/>
      <c r="O40" s="33"/>
      <c r="P40" s="33"/>
      <c r="Q40" s="33"/>
      <c r="R40" s="33"/>
      <c r="S40" s="33"/>
      <c r="T40" s="33"/>
    </row>
    <row r="41" spans="1:20">
      <c r="A41" s="49"/>
      <c r="B41" s="49" t="s">
        <v>491</v>
      </c>
      <c r="C41" s="49">
        <f>COUNTIF(B2:B36,"Visitor")</f>
        <v>1</v>
      </c>
      <c r="D41" s="49"/>
      <c r="E41" s="49"/>
      <c r="F41" s="49"/>
      <c r="G41" s="49"/>
      <c r="H41" s="49"/>
      <c r="I41" s="49"/>
      <c r="J41" s="49" t="s">
        <v>9</v>
      </c>
      <c r="K41" s="49"/>
      <c r="L41" s="49"/>
      <c r="M41" s="49"/>
      <c r="N41" s="33"/>
      <c r="O41" s="33"/>
      <c r="P41" s="33"/>
      <c r="Q41" s="33"/>
      <c r="R41" s="33"/>
      <c r="S41" s="33"/>
      <c r="T41" s="33"/>
    </row>
    <row r="42" spans="1:20">
      <c r="A42" s="49"/>
      <c r="B42" s="49" t="s">
        <v>469</v>
      </c>
      <c r="C42" s="49">
        <f>COUNTIF(B2:B36,"Competitor")</f>
        <v>2</v>
      </c>
      <c r="D42" s="49"/>
      <c r="E42" s="49"/>
      <c r="F42" s="49"/>
      <c r="G42" s="49"/>
      <c r="H42" s="49"/>
      <c r="I42" s="49"/>
      <c r="J42" s="49" t="s">
        <v>10</v>
      </c>
      <c r="K42" s="49"/>
      <c r="L42" s="49"/>
      <c r="M42" s="49"/>
      <c r="N42" s="33"/>
      <c r="O42" s="33"/>
      <c r="P42" s="33"/>
      <c r="Q42" s="33"/>
      <c r="R42" s="33"/>
      <c r="S42" s="33"/>
      <c r="T42" s="33"/>
    </row>
    <row r="43" spans="1:20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33"/>
      <c r="O43" s="33"/>
      <c r="P43" s="33"/>
      <c r="Q43" s="33"/>
      <c r="R43" s="33"/>
      <c r="S43" s="33"/>
      <c r="T43" s="33"/>
    </row>
  </sheetData>
  <protectedRanges>
    <protectedRange sqref="B2:N36" name="Oblast1"/>
  </protectedRanges>
  <dataValidations count="9">
    <dataValidation type="list" allowBlank="1" showInputMessage="1" showErrorMessage="1" promptTitle="Cathegory" prompt="Select M14, M16 or W14, W16" sqref="J2:J36">
      <formula1>$J$39:$J$42</formula1>
    </dataValidation>
    <dataValidation type="list" operator="equal" allowBlank="1" showInputMessage="1" showErrorMessage="1" promptTitle="Events" prompt="Type 1 for p_x000a_articipation_x000a_nothing or 0 for not participate" sqref="K2:M36">
      <formula1>$K$38:$K$39</formula1>
    </dataValidation>
    <dataValidation type="list" allowBlank="1" showInputMessage="1" showErrorMessage="1" promptTitle="Gender" prompt="Male or Female" sqref="H2:H36">
      <formula1>$H$38:$H$39</formula1>
    </dataValidation>
    <dataValidation type="list" allowBlank="1" showInputMessage="1" showErrorMessage="1" promptTitle="Type of Participant" prompt="Please select Teamleader, Visitor, or Competitor_x000a_" sqref="B2:B36">
      <formula1>$B$40:$B$42</formula1>
    </dataValidation>
    <dataValidation type="list" operator="equal" allowBlank="1" showInputMessage="1" showErrorMessage="1" promptTitle="Costs per Event" prompt="1=Costs per event without accomodation, 40€ per event" sqref="N2:N36">
      <formula1>$K$38:$K$39</formula1>
    </dataValidation>
    <dataValidation allowBlank="1" showInputMessage="1" showErrorMessage="1" promptTitle="Date of birth" prompt="dd.mm.yy_x000a_" sqref="I2:I36"/>
    <dataValidation allowBlank="1" showInputMessage="1" showErrorMessage="1" promptTitle="Call Sign" prompt="if you have" sqref="G2:G36"/>
    <dataValidation allowBlank="1" showInputMessage="1" showErrorMessage="1" promptTitle="ID number" prompt="Enter a valid ID number. This has to correspond with ID which will be controlled on presentation." sqref="E2:E36"/>
    <dataValidation allowBlank="1" showInputMessage="1" showErrorMessage="1" promptTitle="SI number" prompt="Enter a valid Sportident number. If you do not have any Sportident, please inform organizers." sqref="F2:F36"/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RegistrationInformation</vt:lpstr>
      <vt:lpstr>Cost</vt:lpstr>
      <vt:lpstr>NOC</vt:lpstr>
      <vt:lpstr>Participants</vt:lpstr>
      <vt:lpstr>Nights_total</vt:lpstr>
      <vt:lpstr>NOCname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2017-05-26T19:56:38Z</dcterms:modified>
</cp:coreProperties>
</file>